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R:\2508 Aspect PV Buchan Caves Reserve\North Arm\Schedule\"/>
    </mc:Choice>
  </mc:AlternateContent>
  <xr:revisionPtr revIDLastSave="0" documentId="13_ncr:1_{3E1156E9-BB4B-4C09-89EB-8CC50064F547}" xr6:coauthVersionLast="47" xr6:coauthVersionMax="47" xr10:uidLastSave="{00000000-0000-0000-0000-000000000000}"/>
  <bookViews>
    <workbookView xWindow="28680" yWindow="-105" windowWidth="29040" windowHeight="15990" activeTab="1" xr2:uid="{00000000-000D-0000-FFFF-FFFF00000000}"/>
  </bookViews>
  <sheets>
    <sheet name="Disclaimer and Notes" sheetId="8" r:id="rId1"/>
    <sheet name="Schedule A" sheetId="1" r:id="rId2"/>
    <sheet name="Schedule B1" sheetId="2" r:id="rId3"/>
    <sheet name="Schedule B2" sheetId="3" r:id="rId4"/>
    <sheet name="Schedule B3" sheetId="4" r:id="rId5"/>
    <sheet name="Schedule C" sheetId="5" r:id="rId6"/>
    <sheet name="Schedule D" sheetId="6" r:id="rId7"/>
  </sheets>
  <definedNames>
    <definedName name="_xlnm.Print_Titles" localSheetId="3">'Schedule B2'!$8:$8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3" l="1"/>
  <c r="F12" i="3"/>
  <c r="F13" i="3"/>
  <c r="F14" i="3"/>
  <c r="F20" i="3"/>
  <c r="F21" i="3"/>
  <c r="F19" i="3"/>
  <c r="F16" i="2"/>
  <c r="F15" i="2"/>
  <c r="F14" i="4"/>
  <c r="F13" i="4"/>
  <c r="F54" i="3"/>
  <c r="F55" i="3"/>
  <c r="F56" i="3"/>
  <c r="F53" i="3"/>
  <c r="F51" i="3"/>
  <c r="F52" i="3"/>
  <c r="C50" i="3"/>
  <c r="F50" i="3" s="1"/>
  <c r="F49" i="3"/>
  <c r="F48" i="3"/>
  <c r="F46" i="3"/>
  <c r="F45" i="3"/>
  <c r="F44" i="3"/>
  <c r="F43" i="3"/>
  <c r="F41" i="3"/>
  <c r="F40" i="3"/>
  <c r="F39" i="3"/>
  <c r="F38" i="3"/>
  <c r="F36" i="3"/>
  <c r="F35" i="3"/>
  <c r="F34" i="3"/>
  <c r="F33" i="3"/>
  <c r="F29" i="3"/>
  <c r="F30" i="3"/>
  <c r="F31" i="3"/>
  <c r="F28" i="3"/>
  <c r="F11" i="5"/>
  <c r="F10" i="5"/>
  <c r="F12" i="5"/>
  <c r="F23" i="3" l="1"/>
  <c r="F24" i="3"/>
  <c r="F22" i="5"/>
  <c r="F18" i="2"/>
  <c r="F21" i="5"/>
  <c r="F20" i="5"/>
  <c r="F19" i="5"/>
  <c r="F17" i="5"/>
  <c r="F16" i="5"/>
  <c r="F14" i="5"/>
  <c r="F13" i="5"/>
  <c r="F9" i="5"/>
  <c r="F16" i="4"/>
  <c r="F15" i="4"/>
  <c r="F11" i="4"/>
  <c r="F10" i="4"/>
  <c r="F21" i="4" s="1"/>
  <c r="F62" i="3"/>
  <c r="F25" i="3"/>
  <c r="F61" i="3"/>
  <c r="F17" i="3"/>
  <c r="F16" i="3"/>
  <c r="F10" i="3"/>
  <c r="F17" i="2"/>
  <c r="F14" i="2"/>
  <c r="F12" i="2"/>
  <c r="F11" i="2"/>
  <c r="F10" i="2"/>
  <c r="F60" i="3"/>
  <c r="F59" i="3"/>
  <c r="F26" i="3"/>
  <c r="F26" i="2" l="1"/>
  <c r="C9" i="1" s="1"/>
  <c r="F26" i="5"/>
  <c r="C13" i="1" s="1"/>
  <c r="C11" i="1"/>
  <c r="F66" i="3"/>
  <c r="C10" i="1" s="1"/>
  <c r="C12" i="1" l="1"/>
  <c r="C14" i="1" s="1"/>
  <c r="C15" i="1" s="1"/>
  <c r="C16" i="1" s="1"/>
</calcChain>
</file>

<file path=xl/sharedStrings.xml><?xml version="1.0" encoding="utf-8"?>
<sst xmlns="http://schemas.openxmlformats.org/spreadsheetml/2006/main" count="367" uniqueCount="204">
  <si>
    <t>Contract No.  XXXX</t>
  </si>
  <si>
    <t>Schedule A Price Summary</t>
  </si>
  <si>
    <t>Item</t>
  </si>
  <si>
    <t>Description</t>
  </si>
  <si>
    <t>Amount (ex GST)</t>
  </si>
  <si>
    <t>B1</t>
  </si>
  <si>
    <t>Preliminaries</t>
  </si>
  <si>
    <t/>
  </si>
  <si>
    <t>B2</t>
  </si>
  <si>
    <t>B3</t>
  </si>
  <si>
    <t>Earthworks</t>
  </si>
  <si>
    <t>Total (Ex GST)</t>
  </si>
  <si>
    <t>10% GST</t>
  </si>
  <si>
    <t>Total (Inc GST)</t>
  </si>
  <si>
    <t>Schedule B1 Schedule of Prices - Preliminaries</t>
  </si>
  <si>
    <t>Quantity</t>
  </si>
  <si>
    <t>Unit</t>
  </si>
  <si>
    <t>Rate</t>
  </si>
  <si>
    <t>Amount</t>
  </si>
  <si>
    <t>B1.1</t>
  </si>
  <si>
    <t>Site establishment and mobilisation including all site facilities &amp; amenities etc.</t>
  </si>
  <si>
    <t>B1.2</t>
  </si>
  <si>
    <t>Prepare and implement management plans (Health &amp; Safety, Environmental Management, Quality Plan and all associated SWMs, JSAs and ITPs) to the satisfaction of the Superintendent</t>
  </si>
  <si>
    <t>B1.3</t>
  </si>
  <si>
    <t>B1.4</t>
  </si>
  <si>
    <t>B1.5</t>
  </si>
  <si>
    <t>B1.6</t>
  </si>
  <si>
    <r>
      <t xml:space="preserve">Any additional items required for the execution of works in accordance with the drawings and specification not included above.
</t>
    </r>
    <r>
      <rPr>
        <b/>
        <sz val="11"/>
        <rFont val="Franklin Gothic Book"/>
        <family val="2"/>
      </rPr>
      <t>(NB any items priced here must be detailed in an attachment to this Schedule)</t>
    </r>
  </si>
  <si>
    <t>B1.7</t>
  </si>
  <si>
    <t>Total Schedule B1 Preliminaries</t>
  </si>
  <si>
    <t>(ex GST)</t>
  </si>
  <si>
    <t>B3.1</t>
  </si>
  <si>
    <t>Clearing of site for safe access to works area</t>
  </si>
  <si>
    <t>B3.2</t>
  </si>
  <si>
    <t>B3.3</t>
  </si>
  <si>
    <t>m2</t>
  </si>
  <si>
    <t>m3</t>
  </si>
  <si>
    <t>C1</t>
  </si>
  <si>
    <t>C2</t>
  </si>
  <si>
    <r>
      <t>m</t>
    </r>
    <r>
      <rPr>
        <vertAlign val="superscript"/>
        <sz val="11"/>
        <rFont val="Franklin Gothic Book"/>
        <family val="2"/>
      </rPr>
      <t>3</t>
    </r>
  </si>
  <si>
    <t>C3</t>
  </si>
  <si>
    <t>C4</t>
  </si>
  <si>
    <t>Resource</t>
  </si>
  <si>
    <t>Name</t>
  </si>
  <si>
    <t>Rate/hr</t>
  </si>
  <si>
    <t>Personnel</t>
  </si>
  <si>
    <t xml:space="preserve">Project Director </t>
  </si>
  <si>
    <t>Project Manager</t>
  </si>
  <si>
    <t>Site Manager / Supervisor</t>
  </si>
  <si>
    <t>Foreman</t>
  </si>
  <si>
    <t>Labourer</t>
  </si>
  <si>
    <t>Other</t>
  </si>
  <si>
    <t xml:space="preserve">List Major Plant </t>
  </si>
  <si>
    <t>Any specialty plant to be hired for works</t>
  </si>
  <si>
    <t>Parks Victoria</t>
  </si>
  <si>
    <t>Buchan Caves Reserve - Erosion Mitigation, Drainage and Track Works</t>
  </si>
  <si>
    <t>Buchan Caves Reserve - North Arm Erosion Mitigation, Drainage &amp; Track Works</t>
  </si>
  <si>
    <t>Schedule B3 - Track Works</t>
  </si>
  <si>
    <t>Track Works</t>
  </si>
  <si>
    <t>C</t>
  </si>
  <si>
    <t>Provisional Items</t>
  </si>
  <si>
    <t>Schedule D - Plant &amp; Day Rates</t>
  </si>
  <si>
    <t>Schedule C - Provisional Items</t>
  </si>
  <si>
    <t>Schedule</t>
  </si>
  <si>
    <t>Attendance and participation in kick-off meeting, risk assessment, site induction, cultural awareness training, CHMP awareness training, weekly site meetings</t>
  </si>
  <si>
    <t>Supply, installation, and removal of any temporary fencing around construction area, to prevent access by animals and the general public.</t>
  </si>
  <si>
    <t>Total Schedule B2 - Erosion Mitgation &amp; Drainage Works</t>
  </si>
  <si>
    <t>B3.2.1</t>
  </si>
  <si>
    <t>B3.2.2</t>
  </si>
  <si>
    <t>B3.2.3</t>
  </si>
  <si>
    <t>B2.1</t>
  </si>
  <si>
    <t>B2.1.1</t>
  </si>
  <si>
    <t>B2.2</t>
  </si>
  <si>
    <t>B2.2.4</t>
  </si>
  <si>
    <t>B2.2.1</t>
  </si>
  <si>
    <t>B2.2.2</t>
  </si>
  <si>
    <t>B2.2.3</t>
  </si>
  <si>
    <t>B3.3.1</t>
  </si>
  <si>
    <t>Total Schedule B3 - Track Works</t>
  </si>
  <si>
    <t>B3.1.1</t>
  </si>
  <si>
    <t>B3.1.2</t>
  </si>
  <si>
    <t>Track Construction</t>
  </si>
  <si>
    <t>No</t>
  </si>
  <si>
    <t>B2.3</t>
  </si>
  <si>
    <t>B2.3.1</t>
  </si>
  <si>
    <t>B2.3.2</t>
  </si>
  <si>
    <t>B2.3.3</t>
  </si>
  <si>
    <t>B2.4</t>
  </si>
  <si>
    <t>B2.5</t>
  </si>
  <si>
    <t>B2.5.1</t>
  </si>
  <si>
    <t>B2.5.2</t>
  </si>
  <si>
    <t>B2.5.3</t>
  </si>
  <si>
    <t>B2.6</t>
  </si>
  <si>
    <t>B2.7</t>
  </si>
  <si>
    <t>Schedule B2 - Erosion Mitigation &amp; Swale Construction</t>
  </si>
  <si>
    <t>lm</t>
  </si>
  <si>
    <t>Supply and install 300 dia endwalls</t>
  </si>
  <si>
    <t>Supply and place additional geofabric</t>
  </si>
  <si>
    <t>Supply and place additional rock beaching</t>
  </si>
  <si>
    <t>Tenderer to complete if nominating additional items</t>
  </si>
  <si>
    <t>Supply and place additional Class 3 CR</t>
  </si>
  <si>
    <t>B2.2.5</t>
  </si>
  <si>
    <t>B2.7.1</t>
  </si>
  <si>
    <t>B2.7.2</t>
  </si>
  <si>
    <t>Nom. CH 300 construct culvert under existing track</t>
  </si>
  <si>
    <t>C5</t>
  </si>
  <si>
    <t>C5.1</t>
  </si>
  <si>
    <t>C5.2</t>
  </si>
  <si>
    <t>C6</t>
  </si>
  <si>
    <t>Nom. CH 100 Supply and install culvert to transfer building drainage to east side of track</t>
  </si>
  <si>
    <t>Supply and install 300 dia endwall</t>
  </si>
  <si>
    <t>Supply and install trafficable grated pit / JP (nom. 600 x 600)</t>
  </si>
  <si>
    <t>Total Schedule C - Provisional Items</t>
  </si>
  <si>
    <t>Maintain for duration of defect liability period (6 months) all landscape works including watering, weeding (eradication), mulch (top up), fertilise, maintain stakes and ties, plant replacements.  Note that plant replacements required due to theft are excluded, and dates of theft and photographic evidence must be provided to substantiate that theft has occured.</t>
  </si>
  <si>
    <t>Site clean up on completion of works.</t>
  </si>
  <si>
    <t>Supply and install 300 dia culvert (4.8m length)</t>
  </si>
  <si>
    <t>Erosion Mitgation &amp; Swale Construction</t>
  </si>
  <si>
    <t>B1.7.1</t>
  </si>
  <si>
    <t>B1.7.2</t>
  </si>
  <si>
    <t>B1.7.3</t>
  </si>
  <si>
    <t>Site setout, location of underground services.</t>
  </si>
  <si>
    <t>C7</t>
  </si>
  <si>
    <t>C7.1</t>
  </si>
  <si>
    <t>C7.2</t>
  </si>
  <si>
    <t>Dayworks (including relocation / lowering of services if required)</t>
  </si>
  <si>
    <t>m</t>
  </si>
  <si>
    <t>Erosion Mitgiation Works Upstream of Cave Entry (CH 400 - CH 538)</t>
  </si>
  <si>
    <t>Strip all works area of all grass, root growth and topsoil to a depth of up to 100mm and stockpile for reuse.</t>
  </si>
  <si>
    <t>Excavate Swale Profile to Base of Rock (400mm below FS), sorting spoil into stockpiles: Topsoil, 75mm and larger (for use as beaching), Sand and Gravel (for filter layer), unsuitable material (for offsite disposal)</t>
  </si>
  <si>
    <t>Demolition and Tree Removal Works</t>
  </si>
  <si>
    <t>Tree and Asset Protection Works</t>
  </si>
  <si>
    <t>item</t>
  </si>
  <si>
    <t>Install Tree protection fences and paraweb as per Tree Protection Plan for the duration of the works</t>
  </si>
  <si>
    <t>Locate and protect any electrical, plumbing or built assets intended to be kept</t>
  </si>
  <si>
    <t>B2.4.1</t>
  </si>
  <si>
    <t>Remove and dispose offsite any stumps from removed trees, or stumps identified for removal, or otherwise within the construction footprint.</t>
  </si>
  <si>
    <t>Remove and dispose offsite, any redundant infrastructure shown on the Demolition Plan or within the construction footprint.  Superintendent shall instruct if any specific items are to be retained for re-use</t>
  </si>
  <si>
    <t>Swale Drain Construction  (CH -14.35 to CH 12.31 (Type 3 Rockwork), including outfall to Spring Creek.</t>
  </si>
  <si>
    <t>Swale Drain Construction  (CH 12.31 to CH 153.4) (Type 2 Rockwork)</t>
  </si>
  <si>
    <t>B2.6.1</t>
  </si>
  <si>
    <t>B2.6.2</t>
  </si>
  <si>
    <t>Excavate Swale Profile to Base of Rock (300mm below FS), sorting spoil into stockpiles: Topsoil, 75mm and larger (for use as beaching), Sand and Gravel (for filter layer), unsuitable material (for offsite disposal)</t>
  </si>
  <si>
    <r>
      <t xml:space="preserve">Win from stockpile and Place </t>
    </r>
    <r>
      <rPr>
        <u/>
        <sz val="11"/>
        <rFont val="Franklin Gothic Book"/>
        <family val="2"/>
      </rPr>
      <t>Filter Layer</t>
    </r>
    <r>
      <rPr>
        <sz val="11"/>
        <rFont val="Franklin Gothic Book"/>
        <family val="2"/>
      </rPr>
      <t xml:space="preserve"> (40mm minus, well graded gravel, or crushed rock) - 100mm thick layer</t>
    </r>
  </si>
  <si>
    <r>
      <t xml:space="preserve">Win from stockpile and Place </t>
    </r>
    <r>
      <rPr>
        <u/>
        <sz val="11"/>
        <rFont val="Franklin Gothic Book"/>
        <family val="2"/>
      </rPr>
      <t>Rock Beaching</t>
    </r>
    <r>
      <rPr>
        <sz val="11"/>
        <rFont val="Franklin Gothic Book"/>
        <family val="2"/>
      </rPr>
      <t xml:space="preserve"> layer (100-200mm dia rock) - 300mm thick layer</t>
    </r>
  </si>
  <si>
    <t>Swale Drain Construction  (CH 153.4 to CH 186.15) (Type 1 Rockwork)</t>
  </si>
  <si>
    <r>
      <t xml:space="preserve">Win from stockpile and Place </t>
    </r>
    <r>
      <rPr>
        <u/>
        <sz val="11"/>
        <rFont val="Franklin Gothic Book"/>
        <family val="2"/>
      </rPr>
      <t>Rock Beaching</t>
    </r>
    <r>
      <rPr>
        <sz val="11"/>
        <rFont val="Franklin Gothic Book"/>
        <family val="2"/>
      </rPr>
      <t xml:space="preserve"> layer (100-150mm dia rock) - 200mm thick layer</t>
    </r>
  </si>
  <si>
    <t>Excavate Swale Profile to Base of Rock (200mm below FS), sorting spoil into stockpiles: Topsoil, 75mm and larger (for use as beaching), Sand and Gravel (for filter layer), unsuitable material (for offsite disposal)</t>
  </si>
  <si>
    <r>
      <t xml:space="preserve">Win from stockpile and Place </t>
    </r>
    <r>
      <rPr>
        <u/>
        <sz val="11"/>
        <rFont val="Franklin Gothic Book"/>
        <family val="2"/>
      </rPr>
      <t>Filter Layer</t>
    </r>
    <r>
      <rPr>
        <sz val="11"/>
        <rFont val="Franklin Gothic Book"/>
        <family val="2"/>
      </rPr>
      <t xml:space="preserve"> (40mm minus, well graded gravel, or crushed rock) - 75mm thick layer</t>
    </r>
  </si>
  <si>
    <r>
      <t xml:space="preserve">Win from stockpile and Place </t>
    </r>
    <r>
      <rPr>
        <u/>
        <sz val="11"/>
        <rFont val="Franklin Gothic Book"/>
        <family val="2"/>
      </rPr>
      <t>Rock Beaching</t>
    </r>
    <r>
      <rPr>
        <sz val="11"/>
        <rFont val="Franklin Gothic Book"/>
        <family val="2"/>
      </rPr>
      <t xml:space="preserve"> layer (75-100mm dia rock) - 125mm thick layer</t>
    </r>
  </si>
  <si>
    <t>B2.8</t>
  </si>
  <si>
    <t>B2.8.1</t>
  </si>
  <si>
    <t>B2.8.2</t>
  </si>
  <si>
    <t>Swale Drain Construction  (CH 186.15 to CH 263.5) (Type 2 Rockwork)</t>
  </si>
  <si>
    <t>Swale Drain Construction  (CH 337.38 to CH 399.1) (Type 2 Rockwork)</t>
  </si>
  <si>
    <t>B2.9</t>
  </si>
  <si>
    <t>Diversion Bunds</t>
  </si>
  <si>
    <t>B2.9.1</t>
  </si>
  <si>
    <t>Swale Chainage 265 - 280.  Supply and place 100mm Class 3 Crushed Rock  to construct track with (16.8m long x 3.5m wide).</t>
  </si>
  <si>
    <t>Swale Chainage 265 - 280. Place from Stockpile Type 3 (100-200mm) Rock Beaching along diversion bund face adjacent to swale (allow 35m2 x 300mm deep)</t>
  </si>
  <si>
    <t>B2.9.2</t>
  </si>
  <si>
    <t>B2.9.3</t>
  </si>
  <si>
    <t>B2.9.4</t>
  </si>
  <si>
    <t>B2.9.5</t>
  </si>
  <si>
    <t>B2.9.6</t>
  </si>
  <si>
    <r>
      <rPr>
        <b/>
        <sz val="11"/>
        <rFont val="Franklin Gothic Book"/>
        <family val="2"/>
      </rPr>
      <t xml:space="preserve">Swale Chainage 265 - 280. </t>
    </r>
    <r>
      <rPr>
        <sz val="11"/>
        <rFont val="Franklin Gothic Book"/>
        <family val="2"/>
      </rPr>
      <t xml:space="preserve"> Diversion bund incorpoarting Track to direct water back into Swale - Win from Stockpile, suitable VicRoads Type B fill, for creating bund.  Place in layers to design shape and compact.  Adjacent trees on west to be protected.</t>
    </r>
  </si>
  <si>
    <r>
      <rPr>
        <b/>
        <sz val="11"/>
        <rFont val="Franklin Gothic Book"/>
        <family val="2"/>
      </rPr>
      <t xml:space="preserve">Swale Chainage 400 </t>
    </r>
    <r>
      <rPr>
        <sz val="11"/>
        <rFont val="Franklin Gothic Book"/>
        <family val="2"/>
      </rPr>
      <t>- Adjacent to Cave.  Diversion Bund to direct and control cave overflow.  Win from Stockpile suitable clay-rich fill for construction of bund.  Place and compact in layers to design shape minus 100mm for topsoil</t>
    </r>
  </si>
  <si>
    <t>Swale Chainage 400.  Win from stockpile and place 100mm topsoil</t>
  </si>
  <si>
    <t>Swale Chainage 400. Supply and Install jute mat over topsoil</t>
  </si>
  <si>
    <t>B2.9.7</t>
  </si>
  <si>
    <r>
      <rPr>
        <b/>
        <sz val="11"/>
        <rFont val="Franklin Gothic Book"/>
        <family val="2"/>
      </rPr>
      <t>Swale Chainage 530</t>
    </r>
    <r>
      <rPr>
        <sz val="11"/>
        <rFont val="Franklin Gothic Book"/>
        <family val="2"/>
      </rPr>
      <t>.  Bund to prevent water overflowing stream onto track. Win from stockpile suitable clay rich fill for construction of bund.  Place and compact in layers to design shape minus 100mm for topsoil</t>
    </r>
  </si>
  <si>
    <t>Swale Chainage 530.  Win from stockpile and place 100mm topsoil</t>
  </si>
  <si>
    <t>Swale Chainage 530. Supply and Install jute mat over topsoil</t>
  </si>
  <si>
    <t>B2.10</t>
  </si>
  <si>
    <r>
      <t>Earthworks</t>
    </r>
    <r>
      <rPr>
        <sz val="11"/>
        <rFont val="Franklin Gothic Book"/>
        <family val="2"/>
      </rPr>
      <t xml:space="preserve"> - Most of the new track is built directly on top of the old track, with an additional turning area and an extension to the culvert crossing</t>
    </r>
  </si>
  <si>
    <t>Strip all cut and fill areas of all grass, root growth and topsoil to a depth of 200mm and stockpile for use. (300m2 for road extension, 150m2 for turning area)</t>
  </si>
  <si>
    <t>Reshape existing track sub-base / subgrade to promote drainage toward the swale or stream, ensure all areas will free-drain when final track surface is placed.</t>
  </si>
  <si>
    <t>Proof Roll sub-base / subgrade.  Repairs if required to be treated as variation</t>
  </si>
  <si>
    <t>B3.2.4</t>
  </si>
  <si>
    <t>B3.3.2</t>
  </si>
  <si>
    <t>Supply and install 3.5m wide, 200mm depth (Class 3) Crushed Rock access track, including turning area and track extension</t>
  </si>
  <si>
    <t>Excavate for pavement subgrade. Allow to dispose of excess material from the site. (Estimated quantity)</t>
  </si>
  <si>
    <r>
      <rPr>
        <u/>
        <sz val="11"/>
        <rFont val="Franklin Gothic Book"/>
        <family val="2"/>
      </rPr>
      <t>Supply Only</t>
    </r>
    <r>
      <rPr>
        <sz val="11"/>
        <rFont val="Franklin Gothic Book"/>
        <family val="2"/>
      </rPr>
      <t xml:space="preserve"> - Filter Material (40mm minus, well graded gravel or crushed rock).  To be supplied to suppliment material sorted from excavation in Schedule B2) *</t>
    </r>
  </si>
  <si>
    <r>
      <rPr>
        <u/>
        <sz val="11"/>
        <rFont val="Franklin Gothic Book"/>
        <family val="2"/>
      </rPr>
      <t>Supply Only</t>
    </r>
    <r>
      <rPr>
        <sz val="11"/>
        <rFont val="Franklin Gothic Book"/>
        <family val="2"/>
      </rPr>
      <t xml:space="preserve"> - Beaching Rock (75-100mm diameter, for Type 1 Swale Lining).  To be supplied to suppliment material sorted from excavation in Schedule B2) *</t>
    </r>
  </si>
  <si>
    <r>
      <rPr>
        <u/>
        <sz val="11"/>
        <rFont val="Franklin Gothic Book"/>
        <family val="2"/>
      </rPr>
      <t>Supply Only</t>
    </r>
    <r>
      <rPr>
        <sz val="11"/>
        <rFont val="Franklin Gothic Book"/>
        <family val="2"/>
      </rPr>
      <t xml:space="preserve"> - Beaching Rock (100-200mm diameter, for Type 2 and 3 Swale Lining).  To be supplied to suppliment material sorted from excavation in Schedule B2) *</t>
    </r>
  </si>
  <si>
    <t>* - Provisional Quantity assumes that 25% of the total required material volume will be sourced from excavated material and 75% will be supplied by the Contractor for an extenal source.  Externally supplied Rock Beaching shall be similar in colour and shape to existing stream bed rocks, to the extent possible</t>
  </si>
  <si>
    <t>Supply and install 150mm dia Treated Pine bollards and lockable chain at track termination - location to be advised by Superintendent</t>
  </si>
  <si>
    <t>B1.4.1</t>
  </si>
  <si>
    <t>Protection of any vegetation, cultural sites, habitat sites, infrastructure etc that may be affected by the works, to the satisfaction of the Superintendent (may include temporary relocation, removal and reinstatement, etc. as required)</t>
  </si>
  <si>
    <t>B1.4.2</t>
  </si>
  <si>
    <t>B1.4.3</t>
  </si>
  <si>
    <t>B2.2.6</t>
  </si>
  <si>
    <t>B2.4.2</t>
  </si>
  <si>
    <t>Remove and mulch trees identified for removal in the Demolition Plan.  Mulch to be retained on site or taken off site as directed by the Superintendent (Approx 27 trees of varying sizes)</t>
  </si>
  <si>
    <t>Supply and install rock beaching on geotextile at inlet and outlet of all 3 pipes, as per drawings</t>
  </si>
  <si>
    <r>
      <rPr>
        <b/>
        <sz val="11"/>
        <rFont val="Franklin Gothic Book"/>
        <family val="2"/>
      </rPr>
      <t xml:space="preserve">At Swale CH 475, </t>
    </r>
    <r>
      <rPr>
        <sz val="11"/>
        <rFont val="Franklin Gothic Book"/>
        <family val="2"/>
      </rPr>
      <t>Supply and install 1 x 600 dia additional reinforced concrete culvert 5.5m length, install at same invert level as existing.  Re-establish track over crossing with 100mm gravel or class 3 crushed rock</t>
    </r>
  </si>
  <si>
    <r>
      <rPr>
        <b/>
        <sz val="11"/>
        <rFont val="Franklin Gothic Book"/>
        <family val="2"/>
      </rPr>
      <t xml:space="preserve">Scour Site 2 (Swale Ch 515-520). </t>
    </r>
    <r>
      <rPr>
        <sz val="11"/>
        <rFont val="Franklin Gothic Book"/>
        <family val="2"/>
      </rPr>
      <t xml:space="preserve"> Contractor to fill eroded area with locally sourced fill, reshape stream banks and install Type 2 Filter Material and Rockwork.  Extent and scope of works to be agreed with the Superintendent on site</t>
    </r>
  </si>
  <si>
    <r>
      <rPr>
        <b/>
        <sz val="11"/>
        <rFont val="Franklin Gothic Book"/>
        <family val="2"/>
      </rPr>
      <t>Scour Site 2 (Swale Ch 470-500).</t>
    </r>
    <r>
      <rPr>
        <sz val="11"/>
        <rFont val="Franklin Gothic Book"/>
        <family val="2"/>
      </rPr>
      <t xml:space="preserve"> Either side of 600mm culverts.</t>
    </r>
    <r>
      <rPr>
        <b/>
        <sz val="11"/>
        <rFont val="Franklin Gothic Book"/>
        <family val="2"/>
      </rPr>
      <t xml:space="preserve"> </t>
    </r>
    <r>
      <rPr>
        <sz val="11"/>
        <rFont val="Franklin Gothic Book"/>
        <family val="2"/>
      </rPr>
      <t xml:space="preserve"> Contractor to fill eroded area with locally sourced fill, reshape stream banks and install Type 2 Filter Material and Rockwork.  Extent and scope of works to be agreed with the Superintendent on site</t>
    </r>
  </si>
  <si>
    <r>
      <rPr>
        <b/>
        <sz val="11"/>
        <rFont val="Franklin Gothic Book"/>
        <family val="2"/>
      </rPr>
      <t>Other Areas between Ch 400 - 538).</t>
    </r>
    <r>
      <rPr>
        <sz val="11"/>
        <rFont val="Franklin Gothic Book"/>
        <family val="2"/>
      </rPr>
      <t xml:space="preserve">  Channel improvements as agreed with Superintendent (allowance)</t>
    </r>
  </si>
  <si>
    <r>
      <t>Planting -</t>
    </r>
    <r>
      <rPr>
        <sz val="11"/>
        <rFont val="Franklin Gothic Book"/>
        <family val="2"/>
      </rPr>
      <t xml:space="preserve"> to be carried out in area immediately adjacent to swale and stream, and in upper section of swale batters and stream banks, as agreed with the Superintendent.  Planting will require some isolated removal of beaching rock in some locations</t>
    </r>
  </si>
  <si>
    <r>
      <rPr>
        <b/>
        <sz val="11"/>
        <rFont val="Franklin Gothic Book"/>
        <family val="2"/>
      </rPr>
      <t>Scour Site 1 (Swale Ch 528 - 535).</t>
    </r>
    <r>
      <rPr>
        <sz val="11"/>
        <rFont val="Franklin Gothic Book"/>
        <family val="2"/>
      </rPr>
      <t xml:space="preserve">  Contractor to fill eroded area with locally sourced fill, reshape stream banks and install Type 2 Filter Material and Rockwork.  Extent and scope of works to be agreed with the Superintendent on site</t>
    </r>
  </si>
  <si>
    <t>Supply and install all tubestock in accordance with the drawings including tree guards where specified.</t>
  </si>
  <si>
    <t>Grasses, Reeds and Sedges in Swale Batters and Steam Banks at Repair Sites, typically between crest and 1m into swale batter, density 2 plants per m2</t>
  </si>
  <si>
    <t>Small Shrubs, herbs and ferns in the approaches to the stream bank or batter crest.  Typically between crest and 1.5m from crest and a density of 2 plants per m2</t>
  </si>
  <si>
    <t>Total including Provisional Items (Ex GST)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</si>
</sst>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
    <numFmt numFmtId="165" formatCode="&quot;$&quot;#,##0.00"/>
  </numFmts>
  <fonts count="45"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11"/>
      <name val="Arial"/>
      <family val="2"/>
    </font>
    <font>
      <sz val="10"/>
      <name val="Times New Roman"/>
      <family val="1"/>
    </font>
    <font>
      <b/>
      <sz val="12"/>
      <name val="Franklin Gothic Book"/>
      <family val="2"/>
    </font>
    <font>
      <sz val="9"/>
      <color theme="1"/>
      <name val="Franklin Gothic Book"/>
      <family val="2"/>
    </font>
    <font>
      <b/>
      <u/>
      <sz val="12"/>
      <name val="Franklin Gothic Book"/>
      <family val="2"/>
    </font>
    <font>
      <b/>
      <u/>
      <sz val="10"/>
      <name val="Franklin Gothic Book"/>
      <family val="2"/>
    </font>
    <font>
      <u/>
      <sz val="10"/>
      <name val="Franklin Gothic Book"/>
      <family val="2"/>
    </font>
    <font>
      <sz val="11"/>
      <name val="Franklin Gothic Book"/>
      <family val="2"/>
    </font>
    <font>
      <b/>
      <sz val="11"/>
      <name val="Franklin Gothic Book"/>
      <family val="2"/>
    </font>
    <font>
      <sz val="12"/>
      <name val="Franklin Gothic Book"/>
      <family val="2"/>
    </font>
    <font>
      <sz val="12"/>
      <color theme="1"/>
      <name val="Franklin Gothic Book"/>
      <family val="2"/>
    </font>
    <font>
      <u/>
      <sz val="12"/>
      <name val="Franklin Gothic Book"/>
      <family val="2"/>
    </font>
    <font>
      <sz val="11"/>
      <color theme="1"/>
      <name val="Franklin Gothic Book"/>
      <family val="2"/>
    </font>
    <font>
      <sz val="10"/>
      <color theme="1"/>
      <name val="Franklin Gothic Book"/>
      <family val="2"/>
    </font>
    <font>
      <vertAlign val="superscript"/>
      <sz val="11"/>
      <name val="Franklin Gothic Book"/>
      <family val="2"/>
    </font>
    <font>
      <sz val="14"/>
      <name val="Franklin Gothic Book"/>
      <family val="2"/>
    </font>
    <font>
      <b/>
      <sz val="14"/>
      <name val="Franklin Gothic Book"/>
      <family val="2"/>
    </font>
    <font>
      <b/>
      <sz val="16"/>
      <name val="Franklin Gothic Book"/>
      <family val="2"/>
    </font>
    <font>
      <b/>
      <sz val="14"/>
      <color theme="1"/>
      <name val="Franklin Gothic Book"/>
      <family val="2"/>
    </font>
    <font>
      <b/>
      <sz val="12"/>
      <color theme="1"/>
      <name val="Franklin Gothic Book"/>
      <family val="2"/>
    </font>
    <font>
      <b/>
      <sz val="12"/>
      <color rgb="FFFF0000"/>
      <name val="Franklin Gothic Book"/>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11"/>
      <name val="Franklin Gothic Book"/>
      <family val="2"/>
    </font>
    <font>
      <sz val="8"/>
      <name val="Calibri"/>
      <family val="2"/>
      <scheme val="minor"/>
    </font>
    <font>
      <u/>
      <sz val="11"/>
      <name val="Franklin Gothic Book"/>
      <family val="2"/>
    </font>
  </fonts>
  <fills count="27">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67">
    <xf numFmtId="0" fontId="0" fillId="0" borderId="0"/>
    <xf numFmtId="0" fontId="2" fillId="0" borderId="0"/>
    <xf numFmtId="0" fontId="3"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0" fontId="3" fillId="0" borderId="0"/>
    <xf numFmtId="44" fontId="3"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0" fontId="2" fillId="0" borderId="0"/>
    <xf numFmtId="43" fontId="3" fillId="0" borderId="0" applyFont="0" applyFill="0" applyBorder="0" applyAlignment="0" applyProtection="0"/>
    <xf numFmtId="44" fontId="3" fillId="0" borderId="0" applyFont="0" applyFill="0" applyBorder="0" applyAlignment="0" applyProtection="0"/>
    <xf numFmtId="0" fontId="1" fillId="0" borderId="0"/>
    <xf numFmtId="9"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5" fillId="7" borderId="0" applyNumberFormat="0" applyBorder="0" applyAlignment="0" applyProtection="0"/>
    <xf numFmtId="0" fontId="25" fillId="9" borderId="0" applyNumberFormat="0" applyBorder="0" applyAlignment="0" applyProtection="0"/>
    <xf numFmtId="0" fontId="25" fillId="8" borderId="0" applyNumberFormat="0" applyBorder="0" applyAlignment="0" applyProtection="0"/>
    <xf numFmtId="0" fontId="25" fillId="6" borderId="0" applyNumberFormat="0" applyBorder="0" applyAlignment="0" applyProtection="0"/>
    <xf numFmtId="0" fontId="25" fillId="5"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6" fillId="15"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22" borderId="0" applyNumberFormat="0" applyBorder="0" applyAlignment="0" applyProtection="0"/>
    <xf numFmtId="0" fontId="27" fillId="6" borderId="0" applyNumberFormat="0" applyBorder="0" applyAlignment="0" applyProtection="0"/>
    <xf numFmtId="0" fontId="28" fillId="23" borderId="36" applyNumberFormat="0" applyAlignment="0" applyProtection="0"/>
    <xf numFmtId="0" fontId="29" fillId="24" borderId="37" applyNumberFormat="0" applyAlignment="0" applyProtection="0"/>
    <xf numFmtId="43" fontId="3" fillId="0" borderId="0" applyFont="0" applyFill="0" applyBorder="0" applyAlignment="0" applyProtection="0"/>
    <xf numFmtId="44" fontId="3" fillId="0" borderId="0" applyFont="0" applyFill="0" applyBorder="0" applyAlignment="0" applyProtection="0"/>
    <xf numFmtId="0" fontId="30" fillId="0" borderId="0" applyNumberFormat="0" applyFill="0" applyBorder="0" applyAlignment="0" applyProtection="0"/>
    <xf numFmtId="0" fontId="31" fillId="7" borderId="0" applyNumberFormat="0" applyBorder="0" applyAlignment="0" applyProtection="0"/>
    <xf numFmtId="0" fontId="32" fillId="0" borderId="38" applyNumberFormat="0" applyFill="0" applyAlignment="0" applyProtection="0"/>
    <xf numFmtId="0" fontId="33" fillId="0" borderId="39" applyNumberFormat="0" applyFill="0" applyAlignment="0" applyProtection="0"/>
    <xf numFmtId="0" fontId="34" fillId="0" borderId="40" applyNumberFormat="0" applyFill="0" applyAlignment="0" applyProtection="0"/>
    <xf numFmtId="0" fontId="34" fillId="0" borderId="0" applyNumberFormat="0" applyFill="0" applyBorder="0" applyAlignment="0" applyProtection="0"/>
    <xf numFmtId="0" fontId="35" fillId="10" borderId="36" applyNumberFormat="0" applyAlignment="0" applyProtection="0"/>
    <xf numFmtId="0" fontId="36" fillId="0" borderId="41" applyNumberFormat="0" applyFill="0" applyAlignment="0" applyProtection="0"/>
    <xf numFmtId="0" fontId="37" fillId="25" borderId="0" applyNumberFormat="0" applyBorder="0" applyAlignment="0" applyProtection="0"/>
    <xf numFmtId="0" fontId="3" fillId="0" borderId="0"/>
    <xf numFmtId="0" fontId="3" fillId="26" borderId="42" applyNumberFormat="0" applyFont="0" applyAlignment="0" applyProtection="0"/>
    <xf numFmtId="0" fontId="38" fillId="23" borderId="43" applyNumberFormat="0" applyAlignment="0" applyProtection="0"/>
    <xf numFmtId="0" fontId="39" fillId="0" borderId="0" applyNumberFormat="0" applyFill="0" applyBorder="0" applyAlignment="0" applyProtection="0"/>
    <xf numFmtId="0" fontId="40" fillId="0" borderId="44" applyNumberFormat="0" applyFill="0" applyAlignment="0" applyProtection="0"/>
    <xf numFmtId="0" fontId="41" fillId="0" borderId="0" applyNumberFormat="0" applyFill="0" applyBorder="0" applyAlignment="0" applyProtection="0"/>
  </cellStyleXfs>
  <cellXfs count="234">
    <xf numFmtId="0" fontId="0" fillId="0" borderId="0" xfId="0"/>
    <xf numFmtId="0" fontId="4" fillId="0" borderId="0" xfId="12" applyFont="1" applyAlignment="1">
      <alignment vertical="top"/>
    </xf>
    <xf numFmtId="0" fontId="4" fillId="0" borderId="0" xfId="12" applyFont="1" applyAlignment="1">
      <alignment horizontal="center" vertical="top"/>
    </xf>
    <xf numFmtId="0" fontId="6" fillId="0" borderId="0" xfId="12" applyFont="1" applyAlignment="1">
      <alignment vertical="top"/>
    </xf>
    <xf numFmtId="0" fontId="2" fillId="0" borderId="0" xfId="12"/>
    <xf numFmtId="0" fontId="11" fillId="0" borderId="4" xfId="12" quotePrefix="1" applyFont="1" applyBorder="1" applyAlignment="1">
      <alignment horizontal="center" vertical="center"/>
    </xf>
    <xf numFmtId="0" fontId="11" fillId="0" borderId="4" xfId="12" applyFont="1" applyBorder="1" applyAlignment="1">
      <alignment horizontal="center" vertical="center"/>
    </xf>
    <xf numFmtId="0" fontId="11" fillId="0" borderId="4" xfId="12" applyFont="1" applyBorder="1" applyAlignment="1">
      <alignment horizontal="left" vertical="center" wrapText="1"/>
    </xf>
    <xf numFmtId="0" fontId="12" fillId="0" borderId="15" xfId="12" applyFont="1" applyBorder="1" applyAlignment="1">
      <alignment horizontal="center" vertical="center"/>
    </xf>
    <xf numFmtId="0" fontId="12" fillId="0" borderId="16" xfId="12" applyFont="1" applyBorder="1" applyAlignment="1">
      <alignment horizontal="left" vertical="center"/>
    </xf>
    <xf numFmtId="0" fontId="16" fillId="0" borderId="4" xfId="12" applyFont="1" applyBorder="1" applyAlignment="1">
      <alignment horizontal="left" vertical="center" wrapText="1"/>
    </xf>
    <xf numFmtId="0" fontId="16" fillId="0" borderId="13" xfId="12" applyFont="1" applyBorder="1" applyAlignment="1">
      <alignment horizontal="center" vertical="center"/>
    </xf>
    <xf numFmtId="49" fontId="11" fillId="0" borderId="4" xfId="6" applyNumberFormat="1" applyFont="1" applyBorder="1" applyAlignment="1">
      <alignment horizontal="left" vertical="center" wrapText="1"/>
    </xf>
    <xf numFmtId="49" fontId="11" fillId="0" borderId="4" xfId="12" applyNumberFormat="1" applyFont="1" applyBorder="1" applyAlignment="1">
      <alignment horizontal="left" vertical="center" wrapText="1"/>
    </xf>
    <xf numFmtId="0" fontId="22" fillId="0" borderId="0" xfId="12" applyFont="1" applyAlignment="1">
      <alignment vertical="top"/>
    </xf>
    <xf numFmtId="0" fontId="11" fillId="0" borderId="0" xfId="12" applyFont="1" applyAlignment="1">
      <alignment horizontal="center" vertical="top"/>
    </xf>
    <xf numFmtId="0" fontId="11" fillId="0" borderId="0" xfId="12" applyFont="1" applyAlignment="1">
      <alignment vertical="top"/>
    </xf>
    <xf numFmtId="0" fontId="17" fillId="0" borderId="0" xfId="12" applyFont="1" applyAlignment="1">
      <alignment horizontal="left" vertical="center" indent="1"/>
    </xf>
    <xf numFmtId="2" fontId="11" fillId="0" borderId="0" xfId="12" applyNumberFormat="1" applyFont="1" applyAlignment="1">
      <alignment horizontal="center" vertical="top"/>
    </xf>
    <xf numFmtId="0" fontId="11" fillId="0" borderId="0" xfId="12" applyFont="1" applyAlignment="1">
      <alignment vertical="top" wrapText="1"/>
    </xf>
    <xf numFmtId="0" fontId="11" fillId="0" borderId="0" xfId="12" quotePrefix="1" applyFont="1" applyAlignment="1">
      <alignment horizontal="center" vertical="center"/>
    </xf>
    <xf numFmtId="0" fontId="11" fillId="0" borderId="0" xfId="12" applyFont="1" applyAlignment="1">
      <alignment horizontal="center" vertical="center"/>
    </xf>
    <xf numFmtId="4" fontId="11" fillId="0" borderId="0" xfId="12" applyNumberFormat="1" applyFont="1" applyAlignment="1">
      <alignment horizontal="center" vertical="center"/>
    </xf>
    <xf numFmtId="0" fontId="12" fillId="0" borderId="0" xfId="12" applyFont="1"/>
    <xf numFmtId="0" fontId="12" fillId="0" borderId="0" xfId="12" applyFont="1" applyAlignment="1">
      <alignment horizontal="right"/>
    </xf>
    <xf numFmtId="4" fontId="11" fillId="0" borderId="0" xfId="12" applyNumberFormat="1" applyFont="1" applyAlignment="1">
      <alignment horizontal="right" vertical="top"/>
    </xf>
    <xf numFmtId="4" fontId="11" fillId="0" borderId="0" xfId="12" applyNumberFormat="1" applyFont="1" applyAlignment="1">
      <alignment horizontal="center" vertical="top"/>
    </xf>
    <xf numFmtId="4" fontId="11" fillId="0" borderId="0" xfId="12" quotePrefix="1" applyNumberFormat="1" applyFont="1" applyAlignment="1">
      <alignment horizontal="center" vertical="center"/>
    </xf>
    <xf numFmtId="0" fontId="19" fillId="0" borderId="0" xfId="12" applyFont="1" applyAlignment="1">
      <alignment vertical="top"/>
    </xf>
    <xf numFmtId="0" fontId="12" fillId="0" borderId="4" xfId="12" applyFont="1" applyBorder="1" applyAlignment="1">
      <alignment horizontal="left" vertical="center"/>
    </xf>
    <xf numFmtId="0" fontId="11" fillId="0" borderId="4" xfId="12" applyFont="1" applyBorder="1" applyAlignment="1">
      <alignment vertical="center" wrapText="1"/>
    </xf>
    <xf numFmtId="0" fontId="8" fillId="0" borderId="0" xfId="12" applyFont="1" applyAlignment="1">
      <alignment horizontal="center" vertical="top"/>
    </xf>
    <xf numFmtId="0" fontId="8" fillId="0" borderId="0" xfId="12" applyFont="1" applyAlignment="1">
      <alignment horizontal="centerContinuous" vertical="top"/>
    </xf>
    <xf numFmtId="4" fontId="15" fillId="0" borderId="0" xfId="12" applyNumberFormat="1" applyFont="1" applyAlignment="1">
      <alignment horizontal="centerContinuous" vertical="top"/>
    </xf>
    <xf numFmtId="0" fontId="6" fillId="0" borderId="4" xfId="12" applyFont="1" applyBorder="1" applyAlignment="1">
      <alignment horizontal="center" vertical="center"/>
    </xf>
    <xf numFmtId="0" fontId="13" fillId="0" borderId="4" xfId="12" applyFont="1" applyBorder="1" applyAlignment="1">
      <alignment vertical="center"/>
    </xf>
    <xf numFmtId="0" fontId="13" fillId="0" borderId="0" xfId="12" applyFont="1" applyAlignment="1">
      <alignment vertical="center"/>
    </xf>
    <xf numFmtId="0" fontId="11" fillId="0" borderId="4" xfId="12" applyFont="1" applyBorder="1" applyAlignment="1">
      <alignment vertical="top"/>
    </xf>
    <xf numFmtId="0" fontId="21" fillId="0" borderId="0" xfId="12" applyFont="1" applyAlignment="1">
      <alignment horizontal="right" vertical="top"/>
    </xf>
    <xf numFmtId="0" fontId="9" fillId="0" borderId="0" xfId="12" applyFont="1" applyAlignment="1">
      <alignment horizontal="centerContinuous" vertical="top"/>
    </xf>
    <xf numFmtId="4" fontId="10" fillId="0" borderId="0" xfId="12" applyNumberFormat="1" applyFont="1" applyAlignment="1">
      <alignment horizontal="centerContinuous" vertical="top"/>
    </xf>
    <xf numFmtId="0" fontId="12" fillId="0" borderId="4" xfId="12" applyFont="1" applyBorder="1" applyAlignment="1">
      <alignment vertical="center" wrapText="1"/>
    </xf>
    <xf numFmtId="0" fontId="12" fillId="3" borderId="4" xfId="12" applyFont="1" applyFill="1" applyBorder="1" applyAlignment="1">
      <alignment horizontal="center" vertical="center"/>
    </xf>
    <xf numFmtId="4" fontId="12" fillId="3" borderId="4" xfId="12" applyNumberFormat="1" applyFont="1" applyFill="1" applyBorder="1" applyAlignment="1">
      <alignment horizontal="center" vertical="center"/>
    </xf>
    <xf numFmtId="0" fontId="11" fillId="3" borderId="4" xfId="12" quotePrefix="1" applyFont="1" applyFill="1" applyBorder="1" applyAlignment="1">
      <alignment horizontal="center" vertical="center"/>
    </xf>
    <xf numFmtId="0" fontId="11" fillId="3" borderId="4" xfId="12" applyFont="1" applyFill="1" applyBorder="1" applyAlignment="1">
      <alignment horizontal="center" vertical="center"/>
    </xf>
    <xf numFmtId="0" fontId="12" fillId="3" borderId="4" xfId="12" quotePrefix="1" applyFont="1" applyFill="1" applyBorder="1" applyAlignment="1">
      <alignment horizontal="center" vertical="center"/>
    </xf>
    <xf numFmtId="0" fontId="13" fillId="0" borderId="0" xfId="12" applyFont="1" applyAlignment="1">
      <alignment horizontal="center" vertical="top"/>
    </xf>
    <xf numFmtId="0" fontId="14" fillId="0" borderId="0" xfId="12" applyFont="1" applyAlignment="1">
      <alignment vertical="top"/>
    </xf>
    <xf numFmtId="0" fontId="14" fillId="0" borderId="0" xfId="12" applyFont="1" applyAlignment="1">
      <alignment horizontal="center" vertical="top"/>
    </xf>
    <xf numFmtId="4" fontId="13" fillId="0" borderId="0" xfId="12" applyNumberFormat="1" applyFont="1" applyAlignment="1">
      <alignment horizontal="center" vertical="top"/>
    </xf>
    <xf numFmtId="0" fontId="0" fillId="0" borderId="0" xfId="0" applyAlignment="1">
      <alignment vertical="center"/>
    </xf>
    <xf numFmtId="0" fontId="6" fillId="4" borderId="30" xfId="12" applyFont="1" applyFill="1" applyBorder="1" applyAlignment="1">
      <alignment horizontal="center" vertical="center"/>
    </xf>
    <xf numFmtId="0" fontId="6" fillId="4" borderId="31" xfId="12" applyFont="1" applyFill="1" applyBorder="1" applyAlignment="1">
      <alignment vertical="center"/>
    </xf>
    <xf numFmtId="0" fontId="12" fillId="4" borderId="30" xfId="12" applyFont="1" applyFill="1" applyBorder="1" applyAlignment="1">
      <alignment horizontal="center" vertical="center"/>
    </xf>
    <xf numFmtId="0" fontId="12" fillId="4" borderId="31" xfId="12" applyFont="1" applyFill="1" applyBorder="1" applyAlignment="1">
      <alignment vertical="center"/>
    </xf>
    <xf numFmtId="0" fontId="12" fillId="4" borderId="31" xfId="12" applyFont="1" applyFill="1" applyBorder="1" applyAlignment="1">
      <alignment horizontal="center" vertical="center"/>
    </xf>
    <xf numFmtId="4" fontId="12" fillId="4" borderId="31" xfId="12" applyNumberFormat="1" applyFont="1" applyFill="1" applyBorder="1" applyAlignment="1">
      <alignment horizontal="center" vertical="center"/>
    </xf>
    <xf numFmtId="4" fontId="12" fillId="4" borderId="32" xfId="12" applyNumberFormat="1" applyFont="1" applyFill="1" applyBorder="1" applyAlignment="1">
      <alignment horizontal="center" vertical="center"/>
    </xf>
    <xf numFmtId="0" fontId="19" fillId="0" borderId="10" xfId="12" applyFont="1" applyBorder="1" applyAlignment="1">
      <alignment horizontal="center" vertical="center"/>
    </xf>
    <xf numFmtId="0" fontId="16" fillId="0" borderId="18" xfId="12" applyFont="1" applyBorder="1" applyAlignment="1">
      <alignment horizontal="center" vertical="center"/>
    </xf>
    <xf numFmtId="0" fontId="11" fillId="0" borderId="33" xfId="12" applyFont="1" applyBorder="1" applyAlignment="1">
      <alignment vertical="top"/>
    </xf>
    <xf numFmtId="0" fontId="11" fillId="0" borderId="19" xfId="12" quotePrefix="1" applyFont="1" applyBorder="1" applyAlignment="1">
      <alignment horizontal="center" vertical="center"/>
    </xf>
    <xf numFmtId="0" fontId="11" fillId="0" borderId="19" xfId="12" applyFont="1" applyBorder="1" applyAlignment="1">
      <alignment horizontal="center" vertical="center"/>
    </xf>
    <xf numFmtId="0" fontId="12" fillId="3" borderId="16" xfId="12" applyFont="1" applyFill="1" applyBorder="1" applyAlignment="1">
      <alignment horizontal="center" vertical="center"/>
    </xf>
    <xf numFmtId="4" fontId="12" fillId="3" borderId="16" xfId="12" applyNumberFormat="1" applyFont="1" applyFill="1" applyBorder="1" applyAlignment="1">
      <alignment horizontal="center" vertical="center"/>
    </xf>
    <xf numFmtId="0" fontId="11" fillId="0" borderId="23" xfId="12" applyFont="1" applyBorder="1" applyAlignment="1">
      <alignment horizontal="left" vertical="center" wrapText="1"/>
    </xf>
    <xf numFmtId="0" fontId="11" fillId="0" borderId="23" xfId="12" quotePrefix="1" applyFont="1" applyBorder="1" applyAlignment="1">
      <alignment horizontal="center" vertical="center"/>
    </xf>
    <xf numFmtId="0" fontId="12" fillId="0" borderId="13" xfId="12" applyFont="1" applyBorder="1" applyAlignment="1">
      <alignment horizontal="center" vertical="center"/>
    </xf>
    <xf numFmtId="44" fontId="12" fillId="3" borderId="14" xfId="11" applyFont="1" applyFill="1" applyBorder="1" applyAlignment="1">
      <alignment horizontal="center" vertical="center"/>
    </xf>
    <xf numFmtId="164" fontId="11" fillId="0" borderId="13" xfId="12" applyNumberFormat="1" applyFont="1" applyBorder="1" applyAlignment="1">
      <alignment horizontal="center" vertical="center"/>
    </xf>
    <xf numFmtId="164" fontId="12" fillId="0" borderId="13" xfId="12" applyNumberFormat="1" applyFont="1" applyBorder="1" applyAlignment="1">
      <alignment horizontal="center" vertical="center"/>
    </xf>
    <xf numFmtId="164" fontId="11" fillId="0" borderId="18" xfId="12" applyNumberFormat="1" applyFont="1" applyBorder="1" applyAlignment="1">
      <alignment horizontal="center" vertical="center"/>
    </xf>
    <xf numFmtId="0" fontId="11" fillId="0" borderId="19" xfId="12" applyFont="1" applyBorder="1" applyAlignment="1">
      <alignment horizontal="left" vertical="center" wrapText="1"/>
    </xf>
    <xf numFmtId="0" fontId="6" fillId="4" borderId="4" xfId="12" applyFont="1" applyFill="1" applyBorder="1" applyAlignment="1">
      <alignment horizontal="center" vertical="center"/>
    </xf>
    <xf numFmtId="0" fontId="13" fillId="0" borderId="15" xfId="12" applyFont="1" applyBorder="1" applyAlignment="1">
      <alignment horizontal="center" vertical="top"/>
    </xf>
    <xf numFmtId="49" fontId="13" fillId="0" borderId="16" xfId="6" applyNumberFormat="1" applyFont="1" applyBorder="1" applyAlignment="1">
      <alignment vertical="top" wrapText="1"/>
    </xf>
    <xf numFmtId="0" fontId="13" fillId="0" borderId="13" xfId="12" applyFont="1" applyBorder="1" applyAlignment="1">
      <alignment horizontal="center" vertical="top"/>
    </xf>
    <xf numFmtId="49" fontId="13" fillId="0" borderId="4" xfId="6" applyNumberFormat="1" applyFont="1" applyBorder="1" applyAlignment="1">
      <alignment vertical="top" wrapText="1"/>
    </xf>
    <xf numFmtId="49" fontId="13" fillId="0" borderId="23" xfId="6" applyNumberFormat="1" applyFont="1" applyBorder="1" applyAlignment="1">
      <alignment vertical="top" wrapText="1"/>
    </xf>
    <xf numFmtId="0" fontId="13" fillId="0" borderId="24" xfId="12" applyFont="1" applyBorder="1" applyAlignment="1">
      <alignment horizontal="center" vertical="top"/>
    </xf>
    <xf numFmtId="49" fontId="13" fillId="0" borderId="25" xfId="6" applyNumberFormat="1" applyFont="1" applyBorder="1" applyAlignment="1">
      <alignment vertical="top" wrapText="1"/>
    </xf>
    <xf numFmtId="0" fontId="11" fillId="0" borderId="4" xfId="12" applyFont="1" applyBorder="1" applyAlignment="1">
      <alignment horizontal="left" vertical="center" wrapText="1" indent="3"/>
    </xf>
    <xf numFmtId="164" fontId="12" fillId="0" borderId="21" xfId="12" applyNumberFormat="1" applyFont="1" applyBorder="1" applyAlignment="1">
      <alignment horizontal="center" vertical="center"/>
    </xf>
    <xf numFmtId="0" fontId="11" fillId="0" borderId="45" xfId="12" applyFont="1" applyBorder="1" applyAlignment="1">
      <alignment vertical="center" wrapText="1"/>
    </xf>
    <xf numFmtId="0" fontId="11" fillId="0" borderId="45" xfId="12" quotePrefix="1" applyFont="1" applyBorder="1" applyAlignment="1">
      <alignment horizontal="center" vertical="center"/>
    </xf>
    <xf numFmtId="0" fontId="11" fillId="0" borderId="45" xfId="12" applyFont="1" applyBorder="1" applyAlignment="1">
      <alignment horizontal="center" vertical="center"/>
    </xf>
    <xf numFmtId="49" fontId="42" fillId="0" borderId="4" xfId="12" applyNumberFormat="1" applyFont="1" applyBorder="1" applyAlignment="1">
      <alignment horizontal="left" vertical="center" wrapText="1" indent="2"/>
    </xf>
    <xf numFmtId="44" fontId="11" fillId="0" borderId="4" xfId="11" quotePrefix="1" applyFont="1" applyFill="1" applyBorder="1" applyAlignment="1">
      <alignment horizontal="center" vertical="center"/>
    </xf>
    <xf numFmtId="44" fontId="11" fillId="0" borderId="14" xfId="11" applyFont="1" applyFill="1" applyBorder="1" applyAlignment="1">
      <alignment horizontal="right" vertical="center"/>
    </xf>
    <xf numFmtId="44" fontId="11" fillId="0" borderId="19" xfId="11" quotePrefix="1" applyFont="1" applyFill="1" applyBorder="1" applyAlignment="1">
      <alignment horizontal="center" vertical="center"/>
    </xf>
    <xf numFmtId="44" fontId="11" fillId="0" borderId="20" xfId="11" applyFont="1" applyFill="1" applyBorder="1" applyAlignment="1">
      <alignment horizontal="right" vertical="center"/>
    </xf>
    <xf numFmtId="44" fontId="11" fillId="0" borderId="45" xfId="11" quotePrefix="1" applyFont="1" applyFill="1" applyBorder="1" applyAlignment="1">
      <alignment horizontal="center" vertical="center"/>
    </xf>
    <xf numFmtId="0" fontId="11" fillId="0" borderId="23" xfId="12" applyFont="1" applyBorder="1" applyAlignment="1">
      <alignment horizontal="center" vertical="center"/>
    </xf>
    <xf numFmtId="0" fontId="11" fillId="0" borderId="16" xfId="12" applyFont="1" applyBorder="1" applyAlignment="1">
      <alignment horizontal="center" vertical="center"/>
    </xf>
    <xf numFmtId="44" fontId="11" fillId="0" borderId="16" xfId="11" quotePrefix="1" applyFont="1" applyFill="1" applyBorder="1" applyAlignment="1">
      <alignment horizontal="center" vertical="center"/>
    </xf>
    <xf numFmtId="44" fontId="11" fillId="0" borderId="14" xfId="11" applyFont="1" applyFill="1" applyBorder="1" applyAlignment="1">
      <alignment horizontal="center" vertical="center"/>
    </xf>
    <xf numFmtId="0" fontId="11" fillId="0" borderId="47" xfId="12" applyFont="1" applyBorder="1" applyAlignment="1">
      <alignment vertical="center" wrapText="1"/>
    </xf>
    <xf numFmtId="0" fontId="11" fillId="0" borderId="47" xfId="12" quotePrefix="1" applyFont="1" applyBorder="1" applyAlignment="1">
      <alignment horizontal="center" vertical="center"/>
    </xf>
    <xf numFmtId="0" fontId="11" fillId="0" borderId="47" xfId="12" applyFont="1" applyBorder="1" applyAlignment="1">
      <alignment horizontal="center" vertical="center"/>
    </xf>
    <xf numFmtId="0" fontId="11" fillId="0" borderId="47" xfId="12" applyFont="1" applyBorder="1" applyAlignment="1">
      <alignment horizontal="left" vertical="center" wrapText="1"/>
    </xf>
    <xf numFmtId="164" fontId="11" fillId="0" borderId="46" xfId="12" applyNumberFormat="1" applyFont="1" applyBorder="1" applyAlignment="1">
      <alignment horizontal="center" vertical="center"/>
    </xf>
    <xf numFmtId="0" fontId="11" fillId="0" borderId="25" xfId="12" applyFont="1" applyBorder="1" applyAlignment="1">
      <alignment horizontal="center" vertical="center"/>
    </xf>
    <xf numFmtId="44" fontId="11" fillId="0" borderId="25" xfId="11" quotePrefix="1" applyFont="1" applyFill="1" applyBorder="1" applyAlignment="1">
      <alignment horizontal="center" vertical="center"/>
    </xf>
    <xf numFmtId="44" fontId="11" fillId="0" borderId="26" xfId="11" applyFont="1" applyFill="1" applyBorder="1" applyAlignment="1">
      <alignment horizontal="right" vertical="center"/>
    </xf>
    <xf numFmtId="0" fontId="11" fillId="0" borderId="50" xfId="12" quotePrefix="1" applyFont="1" applyBorder="1" applyAlignment="1">
      <alignment horizontal="center" vertical="center"/>
    </xf>
    <xf numFmtId="0" fontId="11" fillId="0" borderId="51" xfId="12" quotePrefix="1" applyFont="1" applyBorder="1" applyAlignment="1">
      <alignment horizontal="center" vertical="center"/>
    </xf>
    <xf numFmtId="0" fontId="11" fillId="0" borderId="16" xfId="12" applyFont="1" applyBorder="1" applyAlignment="1">
      <alignment vertical="center" wrapText="1"/>
    </xf>
    <xf numFmtId="0" fontId="16" fillId="0" borderId="4" xfId="12" applyFont="1" applyBorder="1" applyAlignment="1">
      <alignment vertical="center" wrapText="1"/>
    </xf>
    <xf numFmtId="49" fontId="42" fillId="0" borderId="45" xfId="12" applyNumberFormat="1" applyFont="1" applyBorder="1" applyAlignment="1">
      <alignment horizontal="left" vertical="center" wrapText="1"/>
    </xf>
    <xf numFmtId="49" fontId="42" fillId="0" borderId="19" xfId="12" applyNumberFormat="1" applyFont="1" applyBorder="1" applyAlignment="1">
      <alignment horizontal="left" vertical="center" wrapText="1"/>
    </xf>
    <xf numFmtId="0" fontId="11" fillId="0" borderId="45" xfId="12" applyFont="1" applyBorder="1" applyAlignment="1">
      <alignment horizontal="left" vertical="center" wrapText="1"/>
    </xf>
    <xf numFmtId="0" fontId="16" fillId="0" borderId="4" xfId="12" applyFont="1" applyBorder="1" applyAlignment="1">
      <alignment horizontal="left" vertical="center" wrapText="1" indent="3"/>
    </xf>
    <xf numFmtId="0" fontId="11" fillId="0" borderId="47" xfId="12" applyFont="1" applyBorder="1" applyAlignment="1">
      <alignment horizontal="left" vertical="center" wrapText="1" indent="3"/>
    </xf>
    <xf numFmtId="165" fontId="0" fillId="0" borderId="0" xfId="0" applyNumberFormat="1"/>
    <xf numFmtId="165" fontId="13" fillId="0" borderId="0" xfId="12" applyNumberFormat="1" applyFont="1" applyAlignment="1">
      <alignment horizontal="right" vertical="top"/>
    </xf>
    <xf numFmtId="165" fontId="10" fillId="0" borderId="0" xfId="12" applyNumberFormat="1" applyFont="1" applyAlignment="1">
      <alignment horizontal="right" vertical="top"/>
    </xf>
    <xf numFmtId="165" fontId="6" fillId="4" borderId="32" xfId="12" applyNumberFormat="1" applyFont="1" applyFill="1" applyBorder="1" applyAlignment="1">
      <alignment horizontal="right" vertical="center"/>
    </xf>
    <xf numFmtId="165" fontId="13" fillId="0" borderId="17" xfId="11" applyNumberFormat="1" applyFont="1" applyFill="1" applyBorder="1" applyAlignment="1">
      <alignment horizontal="right" vertical="center"/>
    </xf>
    <xf numFmtId="165" fontId="13" fillId="0" borderId="14" xfId="11" applyNumberFormat="1" applyFont="1" applyFill="1" applyBorder="1" applyAlignment="1">
      <alignment horizontal="right" vertical="center"/>
    </xf>
    <xf numFmtId="165" fontId="13" fillId="0" borderId="22" xfId="11" applyNumberFormat="1" applyFont="1" applyFill="1" applyBorder="1" applyAlignment="1">
      <alignment horizontal="right" vertical="center"/>
    </xf>
    <xf numFmtId="165" fontId="13" fillId="0" borderId="26" xfId="11" applyNumberFormat="1" applyFont="1" applyFill="1" applyBorder="1" applyAlignment="1">
      <alignment horizontal="right" vertical="center"/>
    </xf>
    <xf numFmtId="165" fontId="13" fillId="0" borderId="9" xfId="11" applyNumberFormat="1" applyFont="1" applyBorder="1" applyAlignment="1">
      <alignment horizontal="right" vertical="top"/>
    </xf>
    <xf numFmtId="165" fontId="21" fillId="0" borderId="0" xfId="11" applyNumberFormat="1" applyFont="1" applyBorder="1" applyAlignment="1">
      <alignment horizontal="right" vertical="top"/>
    </xf>
    <xf numFmtId="165" fontId="4" fillId="0" borderId="0" xfId="12" applyNumberFormat="1" applyFont="1" applyAlignment="1">
      <alignment horizontal="right" vertical="top"/>
    </xf>
    <xf numFmtId="165" fontId="0" fillId="0" borderId="0" xfId="0" applyNumberFormat="1" applyAlignment="1">
      <alignment horizontal="right"/>
    </xf>
    <xf numFmtId="165" fontId="12" fillId="4" borderId="32" xfId="12" applyNumberFormat="1" applyFont="1" applyFill="1" applyBorder="1" applyAlignment="1">
      <alignment horizontal="center" vertical="center"/>
    </xf>
    <xf numFmtId="165" fontId="12" fillId="3" borderId="17" xfId="11" applyNumberFormat="1" applyFont="1" applyFill="1" applyBorder="1" applyAlignment="1">
      <alignment horizontal="center" vertical="center"/>
    </xf>
    <xf numFmtId="165" fontId="11" fillId="0" borderId="14" xfId="11" applyNumberFormat="1" applyFont="1" applyFill="1" applyBorder="1" applyAlignment="1">
      <alignment horizontal="right" vertical="center"/>
    </xf>
    <xf numFmtId="165" fontId="11" fillId="0" borderId="20" xfId="11" applyNumberFormat="1" applyFont="1" applyFill="1" applyBorder="1" applyAlignment="1">
      <alignment horizontal="right" vertical="center"/>
    </xf>
    <xf numFmtId="165" fontId="12" fillId="2" borderId="26" xfId="11" applyNumberFormat="1" applyFont="1" applyFill="1" applyBorder="1" applyAlignment="1">
      <alignment horizontal="right" vertical="center"/>
    </xf>
    <xf numFmtId="165" fontId="2" fillId="0" borderId="0" xfId="12" applyNumberFormat="1"/>
    <xf numFmtId="165" fontId="12" fillId="4" borderId="31" xfId="12" applyNumberFormat="1" applyFont="1" applyFill="1" applyBorder="1" applyAlignment="1">
      <alignment horizontal="center" vertical="center"/>
    </xf>
    <xf numFmtId="165" fontId="11" fillId="3" borderId="14" xfId="11" applyNumberFormat="1" applyFont="1" applyFill="1" applyBorder="1" applyAlignment="1">
      <alignment horizontal="right" vertical="center"/>
    </xf>
    <xf numFmtId="165" fontId="12" fillId="3" borderId="14" xfId="11" applyNumberFormat="1" applyFont="1" applyFill="1" applyBorder="1" applyAlignment="1">
      <alignment horizontal="right" vertical="center"/>
    </xf>
    <xf numFmtId="165" fontId="11" fillId="0" borderId="22" xfId="11" applyNumberFormat="1" applyFont="1" applyFill="1" applyBorder="1" applyAlignment="1">
      <alignment horizontal="right" vertical="center"/>
    </xf>
    <xf numFmtId="165" fontId="11" fillId="0" borderId="48" xfId="11" applyNumberFormat="1" applyFont="1" applyFill="1" applyBorder="1" applyAlignment="1">
      <alignment horizontal="right" vertical="center"/>
    </xf>
    <xf numFmtId="165" fontId="11" fillId="0" borderId="0" xfId="12" applyNumberFormat="1" applyFont="1" applyAlignment="1">
      <alignment horizontal="right" vertical="top"/>
    </xf>
    <xf numFmtId="165" fontId="12" fillId="3" borderId="4" xfId="12" applyNumberFormat="1" applyFont="1" applyFill="1" applyBorder="1" applyAlignment="1">
      <alignment horizontal="right" vertical="center"/>
    </xf>
    <xf numFmtId="165" fontId="11" fillId="0" borderId="4" xfId="11" quotePrefix="1" applyNumberFormat="1" applyFont="1" applyFill="1" applyBorder="1" applyAlignment="1">
      <alignment horizontal="right" vertical="center"/>
    </xf>
    <xf numFmtId="165" fontId="11" fillId="3" borderId="4" xfId="11" quotePrefix="1" applyNumberFormat="1" applyFont="1" applyFill="1" applyBorder="1" applyAlignment="1">
      <alignment horizontal="right" vertical="center"/>
    </xf>
    <xf numFmtId="165" fontId="12" fillId="3" borderId="4" xfId="11" quotePrefix="1" applyNumberFormat="1" applyFont="1" applyFill="1" applyBorder="1" applyAlignment="1">
      <alignment horizontal="right" vertical="center"/>
    </xf>
    <xf numFmtId="165" fontId="11" fillId="0" borderId="45" xfId="11" quotePrefix="1" applyNumberFormat="1" applyFont="1" applyFill="1" applyBorder="1" applyAlignment="1">
      <alignment horizontal="right" vertical="center"/>
    </xf>
    <xf numFmtId="165" fontId="11" fillId="0" borderId="23" xfId="11" quotePrefix="1" applyNumberFormat="1" applyFont="1" applyFill="1" applyBorder="1" applyAlignment="1">
      <alignment horizontal="right" vertical="center"/>
    </xf>
    <xf numFmtId="165" fontId="11" fillId="0" borderId="47" xfId="11" quotePrefix="1" applyNumberFormat="1" applyFont="1" applyFill="1" applyBorder="1" applyAlignment="1">
      <alignment horizontal="right" vertical="center"/>
    </xf>
    <xf numFmtId="165" fontId="11" fillId="0" borderId="0" xfId="12" quotePrefix="1" applyNumberFormat="1" applyFont="1" applyAlignment="1">
      <alignment horizontal="right" vertical="center"/>
    </xf>
    <xf numFmtId="165" fontId="11" fillId="0" borderId="0" xfId="12" applyNumberFormat="1" applyFont="1" applyAlignment="1">
      <alignment horizontal="right" vertical="center"/>
    </xf>
    <xf numFmtId="165" fontId="2" fillId="0" borderId="0" xfId="12" applyNumberFormat="1" applyAlignment="1">
      <alignment horizontal="right"/>
    </xf>
    <xf numFmtId="165" fontId="12" fillId="0" borderId="32" xfId="11" applyNumberFormat="1" applyFont="1" applyFill="1" applyBorder="1" applyAlignment="1">
      <alignment horizontal="right" vertical="center"/>
    </xf>
    <xf numFmtId="44" fontId="12" fillId="0" borderId="26" xfId="11" applyFont="1" applyFill="1" applyBorder="1" applyAlignment="1">
      <alignment horizontal="right" vertical="center"/>
    </xf>
    <xf numFmtId="44" fontId="11" fillId="0" borderId="17" xfId="11" applyFont="1" applyFill="1" applyBorder="1" applyAlignment="1">
      <alignment horizontal="center" vertical="center"/>
    </xf>
    <xf numFmtId="44" fontId="11" fillId="3" borderId="14" xfId="11" applyFont="1" applyFill="1" applyBorder="1" applyAlignment="1">
      <alignment horizontal="center" vertical="center"/>
    </xf>
    <xf numFmtId="165" fontId="6" fillId="0" borderId="29" xfId="11" applyNumberFormat="1" applyFont="1" applyFill="1" applyBorder="1" applyAlignment="1">
      <alignment horizontal="right" vertical="center"/>
    </xf>
    <xf numFmtId="165" fontId="6" fillId="0" borderId="12" xfId="11" applyNumberFormat="1" applyFont="1" applyBorder="1" applyAlignment="1">
      <alignment horizontal="right" vertical="center"/>
    </xf>
    <xf numFmtId="165" fontId="6" fillId="0" borderId="7" xfId="11" applyNumberFormat="1" applyFont="1" applyBorder="1" applyAlignment="1">
      <alignment horizontal="right" vertical="center"/>
    </xf>
    <xf numFmtId="0" fontId="11" fillId="0" borderId="49" xfId="12" quotePrefix="1" applyFont="1" applyBorder="1" applyAlignment="1">
      <alignment horizontal="center" vertical="center"/>
    </xf>
    <xf numFmtId="0" fontId="11" fillId="0" borderId="49" xfId="12" applyFont="1" applyBorder="1" applyAlignment="1">
      <alignment horizontal="center" vertical="center"/>
    </xf>
    <xf numFmtId="44" fontId="11" fillId="0" borderId="49" xfId="11" quotePrefix="1" applyFont="1" applyFill="1" applyBorder="1" applyAlignment="1">
      <alignment horizontal="center" vertical="center"/>
    </xf>
    <xf numFmtId="165" fontId="11" fillId="0" borderId="52" xfId="11" applyNumberFormat="1" applyFont="1" applyFill="1" applyBorder="1" applyAlignment="1">
      <alignment horizontal="right" vertical="center"/>
    </xf>
    <xf numFmtId="0" fontId="6" fillId="0" borderId="5" xfId="12" applyFont="1" applyBorder="1" applyAlignment="1">
      <alignment horizontal="right" vertical="center"/>
    </xf>
    <xf numFmtId="0" fontId="6" fillId="0" borderId="6" xfId="12" applyFont="1" applyBorder="1" applyAlignment="1">
      <alignment horizontal="right" vertical="center"/>
    </xf>
    <xf numFmtId="0" fontId="13" fillId="0" borderId="8" xfId="12" applyFont="1" applyBorder="1" applyAlignment="1">
      <alignment horizontal="right" vertical="top"/>
    </xf>
    <xf numFmtId="0" fontId="13" fillId="0" borderId="0" xfId="12" applyFont="1" applyAlignment="1">
      <alignment horizontal="right" vertical="top"/>
    </xf>
    <xf numFmtId="0" fontId="6" fillId="0" borderId="10" xfId="12" applyFont="1" applyBorder="1" applyAlignment="1">
      <alignment horizontal="right" vertical="center"/>
    </xf>
    <xf numFmtId="0" fontId="6" fillId="0" borderId="11" xfId="12" applyFont="1" applyBorder="1" applyAlignment="1">
      <alignment horizontal="right" vertical="center"/>
    </xf>
    <xf numFmtId="0" fontId="6" fillId="0" borderId="0" xfId="12" applyFont="1" applyAlignment="1">
      <alignment horizontal="center" vertical="center"/>
    </xf>
    <xf numFmtId="0" fontId="24" fillId="0" borderId="0" xfId="12" applyFont="1" applyAlignment="1">
      <alignment horizontal="center" vertical="center"/>
    </xf>
    <xf numFmtId="0" fontId="6" fillId="0" borderId="0" xfId="12" applyFont="1" applyAlignment="1">
      <alignment horizontal="center" vertical="center" wrapText="1"/>
    </xf>
    <xf numFmtId="0" fontId="8" fillId="0" borderId="0" xfId="12" applyFont="1" applyAlignment="1">
      <alignment horizontal="center" vertical="top"/>
    </xf>
    <xf numFmtId="0" fontId="7" fillId="0" borderId="0" xfId="12" applyFont="1" applyAlignment="1">
      <alignment horizontal="center" vertical="top"/>
    </xf>
    <xf numFmtId="0" fontId="6" fillId="0" borderId="27" xfId="12" applyFont="1" applyBorder="1" applyAlignment="1">
      <alignment horizontal="right" vertical="center"/>
    </xf>
    <xf numFmtId="0" fontId="6" fillId="0" borderId="28" xfId="12" applyFont="1" applyBorder="1" applyAlignment="1">
      <alignment horizontal="right" vertical="center"/>
    </xf>
    <xf numFmtId="4" fontId="20" fillId="0" borderId="25" xfId="12" applyNumberFormat="1" applyFont="1" applyBorder="1" applyAlignment="1">
      <alignment horizontal="center" vertical="center"/>
    </xf>
    <xf numFmtId="4" fontId="6" fillId="0" borderId="11" xfId="12" applyNumberFormat="1" applyFont="1" applyBorder="1" applyAlignment="1">
      <alignment horizontal="right" vertical="center"/>
    </xf>
    <xf numFmtId="4" fontId="6" fillId="0" borderId="34" xfId="12" applyNumberFormat="1" applyFont="1" applyBorder="1" applyAlignment="1">
      <alignment horizontal="right" vertical="center"/>
    </xf>
    <xf numFmtId="0" fontId="6" fillId="0" borderId="27" xfId="12" applyFont="1" applyBorder="1" applyAlignment="1">
      <alignment horizontal="right" vertical="center" wrapText="1"/>
    </xf>
    <xf numFmtId="0" fontId="6" fillId="0" borderId="28" xfId="12" applyFont="1" applyBorder="1" applyAlignment="1">
      <alignment horizontal="right" vertical="center" wrapText="1"/>
    </xf>
    <xf numFmtId="0" fontId="6" fillId="0" borderId="35" xfId="12" applyFont="1" applyBorder="1" applyAlignment="1">
      <alignment horizontal="right" vertical="center" wrapText="1"/>
    </xf>
    <xf numFmtId="4" fontId="20" fillId="0" borderId="31" xfId="12" applyNumberFormat="1" applyFont="1" applyBorder="1" applyAlignment="1">
      <alignment horizontal="center" vertical="center"/>
    </xf>
    <xf numFmtId="0" fontId="6" fillId="0" borderId="10" xfId="12" applyFont="1" applyBorder="1" applyAlignment="1">
      <alignment horizontal="right" vertical="center" wrapText="1"/>
    </xf>
    <xf numFmtId="0" fontId="6" fillId="0" borderId="11" xfId="12" applyFont="1" applyBorder="1" applyAlignment="1">
      <alignment horizontal="right" vertical="center" wrapText="1"/>
    </xf>
    <xf numFmtId="0" fontId="6" fillId="0" borderId="34" xfId="12" applyFont="1" applyBorder="1" applyAlignment="1">
      <alignment horizontal="right" vertical="center" wrapText="1"/>
    </xf>
    <xf numFmtId="0" fontId="13" fillId="0" borderId="2" xfId="12" applyFont="1" applyBorder="1" applyAlignment="1">
      <alignment horizontal="center" vertical="center"/>
    </xf>
    <xf numFmtId="0" fontId="13" fillId="0" borderId="1" xfId="12" applyFont="1" applyBorder="1" applyAlignment="1">
      <alignment horizontal="center" vertical="center"/>
    </xf>
    <xf numFmtId="0" fontId="13" fillId="0" borderId="3" xfId="12" applyFont="1" applyBorder="1" applyAlignment="1">
      <alignment horizontal="center" vertical="center"/>
    </xf>
    <xf numFmtId="0" fontId="14" fillId="0" borderId="4" xfId="12" applyFont="1" applyBorder="1" applyAlignment="1">
      <alignment vertical="center"/>
    </xf>
    <xf numFmtId="0" fontId="6" fillId="0" borderId="4" xfId="12" applyFont="1" applyBorder="1" applyAlignment="1">
      <alignment horizontal="left" vertical="center" wrapText="1"/>
    </xf>
    <xf numFmtId="0" fontId="14" fillId="0" borderId="2" xfId="12" applyFont="1" applyBorder="1" applyAlignment="1">
      <alignment horizontal="center" vertical="center"/>
    </xf>
    <xf numFmtId="0" fontId="14" fillId="0" borderId="3" xfId="12" applyFont="1" applyBorder="1" applyAlignment="1">
      <alignment horizontal="center" vertical="center"/>
    </xf>
    <xf numFmtId="0" fontId="6" fillId="4" borderId="4" xfId="12" applyFont="1" applyFill="1" applyBorder="1" applyAlignment="1">
      <alignment horizontal="center" vertical="center"/>
    </xf>
    <xf numFmtId="0" fontId="14" fillId="4" borderId="4" xfId="12" applyFont="1" applyFill="1" applyBorder="1" applyAlignment="1">
      <alignment horizontal="center" vertical="center"/>
    </xf>
    <xf numFmtId="4" fontId="6" fillId="4" borderId="4" xfId="12" applyNumberFormat="1" applyFont="1" applyFill="1" applyBorder="1" applyAlignment="1">
      <alignment horizontal="center" vertical="center"/>
    </xf>
    <xf numFmtId="0" fontId="23" fillId="4" borderId="4" xfId="12" applyFont="1" applyFill="1" applyBorder="1" applyAlignment="1">
      <alignment horizontal="center" vertical="center"/>
    </xf>
    <xf numFmtId="0" fontId="11" fillId="0" borderId="4" xfId="12" applyFont="1" applyBorder="1" applyAlignment="1">
      <alignment horizontal="left" vertical="center" wrapText="1" indent="1"/>
    </xf>
    <xf numFmtId="0" fontId="16" fillId="0" borderId="53" xfId="12" applyFont="1" applyBorder="1" applyAlignment="1">
      <alignment horizontal="center" vertical="center"/>
    </xf>
    <xf numFmtId="0" fontId="11" fillId="0" borderId="49" xfId="12" applyFont="1" applyBorder="1" applyAlignment="1">
      <alignment vertical="center" wrapText="1"/>
    </xf>
    <xf numFmtId="44" fontId="11" fillId="0" borderId="52" xfId="11" applyFont="1" applyFill="1" applyBorder="1" applyAlignment="1">
      <alignment horizontal="center" vertical="center"/>
    </xf>
    <xf numFmtId="0" fontId="12" fillId="0" borderId="16" xfId="12" applyFont="1" applyBorder="1" applyAlignment="1">
      <alignment horizontal="left" vertical="center" wrapText="1"/>
    </xf>
    <xf numFmtId="0" fontId="11" fillId="0" borderId="16" xfId="12" quotePrefix="1" applyFont="1" applyFill="1" applyBorder="1" applyAlignment="1">
      <alignment horizontal="center" vertical="center"/>
    </xf>
    <xf numFmtId="0" fontId="11" fillId="0" borderId="49" xfId="12" quotePrefix="1" applyFont="1" applyFill="1" applyBorder="1" applyAlignment="1">
      <alignment horizontal="center" vertical="center"/>
    </xf>
    <xf numFmtId="0" fontId="0" fillId="0" borderId="6" xfId="0" applyBorder="1" applyAlignment="1">
      <alignment horizontal="left" wrapText="1"/>
    </xf>
    <xf numFmtId="0" fontId="0" fillId="0" borderId="0" xfId="0" applyBorder="1" applyAlignment="1">
      <alignment horizontal="left" wrapText="1"/>
    </xf>
    <xf numFmtId="0" fontId="11" fillId="0" borderId="4" xfId="12" applyFont="1" applyFill="1" applyBorder="1" applyAlignment="1">
      <alignment vertical="center" wrapText="1"/>
    </xf>
    <xf numFmtId="0" fontId="11" fillId="0" borderId="4" xfId="12" quotePrefix="1" applyFont="1" applyFill="1" applyBorder="1" applyAlignment="1">
      <alignment horizontal="center" vertical="center"/>
    </xf>
    <xf numFmtId="0" fontId="11" fillId="0" borderId="4" xfId="12" applyFont="1" applyFill="1" applyBorder="1" applyAlignment="1">
      <alignment horizontal="center" vertical="center"/>
    </xf>
    <xf numFmtId="49" fontId="11" fillId="0" borderId="4" xfId="12" applyNumberFormat="1" applyFont="1" applyBorder="1" applyAlignment="1">
      <alignment horizontal="left" vertical="center" wrapText="1" indent="1"/>
    </xf>
    <xf numFmtId="164" fontId="11" fillId="0" borderId="13" xfId="12" applyNumberFormat="1" applyFont="1" applyFill="1" applyBorder="1" applyAlignment="1">
      <alignment horizontal="center" vertical="center"/>
    </xf>
    <xf numFmtId="0" fontId="11" fillId="0" borderId="4" xfId="12" applyFont="1" applyFill="1" applyBorder="1" applyAlignment="1">
      <alignment horizontal="left" vertical="center" wrapText="1" indent="1"/>
    </xf>
    <xf numFmtId="3" fontId="11" fillId="0" borderId="4" xfId="12" quotePrefix="1" applyNumberFormat="1" applyFont="1" applyFill="1" applyBorder="1" applyAlignment="1">
      <alignment horizontal="right" vertical="center"/>
    </xf>
    <xf numFmtId="164" fontId="11" fillId="0" borderId="21" xfId="12" applyNumberFormat="1" applyFont="1" applyFill="1" applyBorder="1" applyAlignment="1">
      <alignment horizontal="center" vertical="center"/>
    </xf>
    <xf numFmtId="0" fontId="11" fillId="0" borderId="23" xfId="12" applyFont="1" applyFill="1" applyBorder="1" applyAlignment="1">
      <alignment horizontal="center" vertical="center"/>
    </xf>
    <xf numFmtId="0" fontId="16" fillId="0" borderId="45" xfId="0" applyFont="1" applyFill="1" applyBorder="1" applyAlignment="1">
      <alignment wrapText="1"/>
    </xf>
    <xf numFmtId="0" fontId="11" fillId="0" borderId="23" xfId="12" quotePrefix="1" applyFont="1" applyFill="1" applyBorder="1" applyAlignment="1">
      <alignment horizontal="center" vertical="center"/>
    </xf>
    <xf numFmtId="164" fontId="12" fillId="0" borderId="21" xfId="12" applyNumberFormat="1" applyFont="1" applyFill="1" applyBorder="1" applyAlignment="1">
      <alignment horizontal="center" vertical="center"/>
    </xf>
    <xf numFmtId="0" fontId="8" fillId="0" borderId="0" xfId="12" applyFont="1" applyBorder="1" applyAlignment="1">
      <alignment horizontal="center" vertical="top"/>
    </xf>
    <xf numFmtId="0" fontId="8" fillId="0" borderId="0" xfId="12" applyFont="1" applyBorder="1" applyAlignment="1">
      <alignment horizontal="centerContinuous" vertical="top"/>
    </xf>
    <xf numFmtId="4" fontId="15" fillId="0" borderId="0" xfId="12" applyNumberFormat="1" applyFont="1" applyBorder="1" applyAlignment="1">
      <alignment horizontal="centerContinuous" vertical="top"/>
    </xf>
    <xf numFmtId="0" fontId="6" fillId="0" borderId="0" xfId="12" applyFont="1" applyBorder="1" applyAlignment="1">
      <alignment horizontal="center" vertical="center"/>
    </xf>
    <xf numFmtId="0" fontId="24" fillId="0" borderId="0" xfId="12" applyFont="1" applyBorder="1" applyAlignment="1">
      <alignment horizontal="center" vertical="center"/>
    </xf>
    <xf numFmtId="0" fontId="6" fillId="0" borderId="0" xfId="12" applyFont="1" applyBorder="1" applyAlignment="1">
      <alignment horizontal="center" vertical="center" wrapText="1"/>
    </xf>
    <xf numFmtId="0" fontId="9" fillId="0" borderId="0" xfId="12" applyFont="1" applyBorder="1" applyAlignment="1">
      <alignment horizontal="centerContinuous" vertical="top"/>
    </xf>
    <xf numFmtId="4" fontId="10" fillId="0" borderId="0" xfId="12" applyNumberFormat="1" applyFont="1" applyBorder="1" applyAlignment="1">
      <alignment horizontal="centerContinuous" vertical="top"/>
    </xf>
    <xf numFmtId="0" fontId="8" fillId="0" borderId="0" xfId="12" applyFont="1" applyBorder="1" applyAlignment="1">
      <alignment horizontal="center" vertical="top"/>
    </xf>
    <xf numFmtId="0" fontId="7" fillId="0" borderId="0" xfId="12" applyFont="1" applyBorder="1" applyAlignment="1">
      <alignment horizontal="center" vertical="top"/>
    </xf>
    <xf numFmtId="0" fontId="13" fillId="0" borderId="0" xfId="12" applyFont="1" applyBorder="1" applyAlignment="1">
      <alignment horizontal="center" vertical="top"/>
    </xf>
    <xf numFmtId="0" fontId="14" fillId="0" borderId="0" xfId="12" applyFont="1" applyBorder="1" applyAlignment="1">
      <alignment vertical="top"/>
    </xf>
    <xf numFmtId="0" fontId="14" fillId="0" borderId="0" xfId="12" applyFont="1" applyBorder="1" applyAlignment="1">
      <alignment horizontal="center" vertical="top"/>
    </xf>
    <xf numFmtId="4" fontId="13" fillId="0" borderId="0" xfId="12" applyNumberFormat="1" applyFont="1" applyBorder="1" applyAlignment="1">
      <alignment horizontal="center" vertical="top"/>
    </xf>
    <xf numFmtId="165" fontId="13" fillId="0" borderId="0" xfId="12" applyNumberFormat="1" applyFont="1" applyBorder="1" applyAlignment="1">
      <alignment horizontal="center" vertical="top"/>
    </xf>
    <xf numFmtId="165" fontId="10" fillId="0" borderId="0" xfId="12" applyNumberFormat="1" applyFont="1" applyBorder="1" applyAlignment="1">
      <alignment horizontal="centerContinuous" vertical="top"/>
    </xf>
    <xf numFmtId="0" fontId="8" fillId="0" borderId="11" xfId="12" applyFont="1" applyBorder="1" applyAlignment="1">
      <alignment horizontal="center" vertical="top"/>
    </xf>
    <xf numFmtId="0" fontId="9" fillId="0" borderId="11" xfId="12" applyFont="1" applyBorder="1" applyAlignment="1">
      <alignment horizontal="centerContinuous" vertical="top"/>
    </xf>
    <xf numFmtId="4" fontId="10" fillId="0" borderId="11" xfId="12" applyNumberFormat="1" applyFont="1" applyBorder="1" applyAlignment="1">
      <alignment horizontal="centerContinuous" vertical="top"/>
    </xf>
    <xf numFmtId="165" fontId="10" fillId="0" borderId="11" xfId="12" applyNumberFormat="1" applyFont="1" applyBorder="1" applyAlignment="1">
      <alignment horizontal="centerContinuous" vertical="top"/>
    </xf>
  </cellXfs>
  <cellStyles count="67">
    <cellStyle name="20% - Accent1 2" xfId="27" xr:uid="{152ED838-EA83-444A-8949-9688C9A34255}"/>
    <cellStyle name="20% - Accent2 2" xfId="26" xr:uid="{C8A7B233-3C1B-49B1-8CB4-A29025891783}"/>
    <cellStyle name="20% - Accent3 2" xfId="23" xr:uid="{11CB2495-0F6B-4008-9052-6B19F4E17B70}"/>
    <cellStyle name="20% - Accent4 2" xfId="25" xr:uid="{9085F5E1-0D75-4A30-BA9E-27D89EA9E7C2}"/>
    <cellStyle name="20% - Accent5 2" xfId="24" xr:uid="{A2A4FAAD-A163-4FDE-BB39-76AA53028A72}"/>
    <cellStyle name="20% - Accent6 2" xfId="28" xr:uid="{0399CC54-D00B-4622-9052-F96153900032}"/>
    <cellStyle name="40% - Accent1 2" xfId="29" xr:uid="{47277F1C-BCC4-44B3-8BD5-771EA8E9A8DE}"/>
    <cellStyle name="40% - Accent2 2" xfId="30" xr:uid="{E8777016-BC42-43B1-9688-AD59098B60A6}"/>
    <cellStyle name="40% - Accent3 2" xfId="31" xr:uid="{0AAF87B2-3D76-4F69-A426-1F57D22965B3}"/>
    <cellStyle name="40% - Accent4 2" xfId="32" xr:uid="{E4675EE5-F584-45F1-8A63-81D48E0659C4}"/>
    <cellStyle name="40% - Accent5 2" xfId="33" xr:uid="{9BFBBFF9-2F6D-4ADD-B182-E62628186699}"/>
    <cellStyle name="40% - Accent6 2" xfId="34" xr:uid="{0510DB03-1298-497B-8590-2AE8D7C6D723}"/>
    <cellStyle name="60% - Accent1 2" xfId="35" xr:uid="{694AB30D-8FE8-4FFF-879A-2CB9710B9940}"/>
    <cellStyle name="60% - Accent2 2" xfId="36" xr:uid="{CF58B9C9-9218-4623-A499-3F132497D0CD}"/>
    <cellStyle name="60% - Accent3 2" xfId="37" xr:uid="{5C3A4D1D-FDCF-4F90-A466-523F4A719DC6}"/>
    <cellStyle name="60% - Accent4 2" xfId="38" xr:uid="{87A80B88-C525-4296-9DCC-716998254E9A}"/>
    <cellStyle name="60% - Accent5 2" xfId="39" xr:uid="{43DCA0AC-3DE9-439A-8D47-2E99F2F2EEEC}"/>
    <cellStyle name="60% - Accent6 2" xfId="40" xr:uid="{D8DD1334-CE35-4A28-AAAC-E2677EF4B7DE}"/>
    <cellStyle name="Accent1 2" xfId="41" xr:uid="{0AA448B7-1F8F-4AFA-A76B-E0140E1CE1AF}"/>
    <cellStyle name="Accent2 2" xfId="42" xr:uid="{3C2B7C09-E8BB-4249-BD28-A4E5F49B0DBB}"/>
    <cellStyle name="Accent3 2" xfId="43" xr:uid="{950D8CF5-6A4D-4AF9-B96D-7A45E2F3D626}"/>
    <cellStyle name="Accent4 2" xfId="44" xr:uid="{D3626674-897A-4904-8D5D-7BB10AB87AB2}"/>
    <cellStyle name="Accent5 2" xfId="45" xr:uid="{339CCB22-FB40-4AE3-845F-A9F3C4D11513}"/>
    <cellStyle name="Accent6 2" xfId="46" xr:uid="{527B5B97-198C-4698-BF5F-ED0C7E67C604}"/>
    <cellStyle name="Bad 2" xfId="47" xr:uid="{EC65EA37-532E-49AD-8573-D6F057B0C8B1}"/>
    <cellStyle name="Calculation 2" xfId="48" xr:uid="{7DB695E6-BBD9-42E1-90FD-FB00DD814D87}"/>
    <cellStyle name="Check Cell 2" xfId="49" xr:uid="{ABAC7831-0B3A-4AA3-90E0-72B0E001FFEB}"/>
    <cellStyle name="Comma 2" xfId="13" xr:uid="{FEF0AEF5-3C87-4CE8-BB4B-EAED2C852203}"/>
    <cellStyle name="Comma 2 2" xfId="50" xr:uid="{4B223631-3F4D-4779-AD39-C95E73AE2109}"/>
    <cellStyle name="Comma 2 3" xfId="18" xr:uid="{09869209-6748-43F1-B3FE-63F4C50CF253}"/>
    <cellStyle name="Currency 2" xfId="7" xr:uid="{8F81A26E-7782-4047-B4EA-5358443D7A0E}"/>
    <cellStyle name="Currency 2 2" xfId="10" xr:uid="{9FE77112-6FA5-483B-855C-33DD099A3C1F}"/>
    <cellStyle name="Currency 2 2 2" xfId="51" xr:uid="{CA98AE1F-EBD8-46C0-8170-320287F052F0}"/>
    <cellStyle name="Currency 2 3" xfId="19" xr:uid="{C1828095-B25F-4886-924F-BA8A084C822B}"/>
    <cellStyle name="Currency 3" xfId="4" xr:uid="{4EE2AC38-5C0E-4EC8-BE18-2E85EF7806E4}"/>
    <cellStyle name="Currency 3 2" xfId="8" xr:uid="{F8DFE248-A4F6-4430-BE8C-F6C1C1A2C3BB}"/>
    <cellStyle name="Currency 4" xfId="11" xr:uid="{A3F01C7F-6C3D-46FF-95EC-5049E701C311}"/>
    <cellStyle name="Currency 5" xfId="14" xr:uid="{BF336BD3-B2B3-4434-9B45-FF0CEE5B23D7}"/>
    <cellStyle name="Explanatory Text 2" xfId="52" xr:uid="{195D6CB8-9588-414C-9BCC-3411E43562D4}"/>
    <cellStyle name="Good 2" xfId="53" xr:uid="{0D5EC8B5-0EFA-484E-99D2-12836940621E}"/>
    <cellStyle name="Heading 1 2" xfId="54" xr:uid="{EB558B6A-AC25-4CA7-ACF9-F446DF1327F4}"/>
    <cellStyle name="Heading 2 2" xfId="55" xr:uid="{60E2D08E-9525-4596-9ADC-540FEF720A38}"/>
    <cellStyle name="Heading 3 2" xfId="56" xr:uid="{EB52D353-43FF-4132-BC12-A0DE10E08492}"/>
    <cellStyle name="Heading 4 2" xfId="57" xr:uid="{CEC511E8-4686-4EDC-BC73-0A4EDF7EE13D}"/>
    <cellStyle name="Input 2" xfId="58" xr:uid="{11276E37-43B7-4E7B-96BD-199CF980E9B4}"/>
    <cellStyle name="Linked Cell 2" xfId="59" xr:uid="{C6C14683-F743-4DF0-85B1-704C2CB636E0}"/>
    <cellStyle name="Neutral 2" xfId="60" xr:uid="{3600E7FE-3027-4FFD-BCC1-CDF483C4A749}"/>
    <cellStyle name="Normal" xfId="0" builtinId="0"/>
    <cellStyle name="Normal 2" xfId="2" xr:uid="{B21D2503-9A82-4DBF-B9B0-132FDB29B980}"/>
    <cellStyle name="Normal 2 2" xfId="6" xr:uid="{56FFE5D6-69E8-4EDA-964E-1FEC51DE63B4}"/>
    <cellStyle name="Normal 2 3" xfId="12" xr:uid="{99091703-B90A-4F6C-B0E8-4459D971E57C}"/>
    <cellStyle name="Normal 2 4" xfId="15" xr:uid="{3B4A11E5-DF20-46B0-BBE8-0B0EDB870648}"/>
    <cellStyle name="Normal 3" xfId="3" xr:uid="{0A5CED51-21ED-4945-8BA9-619DF43F2073}"/>
    <cellStyle name="Normal 3 2" xfId="20" xr:uid="{11FFB8AB-0A78-470D-A930-80D5691233E5}"/>
    <cellStyle name="Normal 4" xfId="1" xr:uid="{49450EB5-33CD-4989-BF43-7C992A41268C}"/>
    <cellStyle name="Normal 4 2" xfId="61" xr:uid="{6E8B3796-D1F3-4639-AE0D-D57B5BD5B163}"/>
    <cellStyle name="Normal 4 3" xfId="21" xr:uid="{86010193-B24C-4A8D-964B-5254B9D33B11}"/>
    <cellStyle name="Normal 5" xfId="17" xr:uid="{EDFADC91-88C8-49E6-BADD-4D080F3A5762}"/>
    <cellStyle name="Note 2" xfId="62" xr:uid="{253A5D30-0549-4DA5-94E8-932B24B1B9D1}"/>
    <cellStyle name="Output 2" xfId="63" xr:uid="{E23019D0-F357-4846-8C08-B0C9B57D5C07}"/>
    <cellStyle name="Percent 2" xfId="5" xr:uid="{247516C4-4A60-4462-9B71-3DE86BC143A3}"/>
    <cellStyle name="Percent 2 2" xfId="9" xr:uid="{34219069-779F-4029-B316-65C4D0338CA9}"/>
    <cellStyle name="Percent 2 3" xfId="22" xr:uid="{75E81153-262B-4B09-B5D1-B1CA3878CD0B}"/>
    <cellStyle name="Percent 3" xfId="16" xr:uid="{461DC528-D97D-42E9-9F88-B9A81F8C18AB}"/>
    <cellStyle name="Title 2" xfId="64" xr:uid="{694F0AA0-B0AF-47AE-B774-3F791E096594}"/>
    <cellStyle name="Total 2" xfId="65" xr:uid="{6E968D42-C097-4DEC-930E-946D783BB694}"/>
    <cellStyle name="Warning Text 2" xfId="66" xr:uid="{E38B9BA8-F0BA-461E-B7AE-1C7518B9D0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CEA78-4C3F-428C-8D83-48605950C02F}">
  <dimension ref="A1"/>
  <sheetViews>
    <sheetView zoomScale="130" zoomScaleNormal="130" workbookViewId="0"/>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tabSelected="1" workbookViewId="0"/>
  </sheetViews>
  <sheetFormatPr defaultRowHeight="14.4" x14ac:dyDescent="0.3"/>
  <cols>
    <col min="1" max="1" width="12.6640625" customWidth="1"/>
    <col min="2" max="2" width="78.109375" customWidth="1"/>
    <col min="3" max="3" width="20.109375" style="125" customWidth="1"/>
  </cols>
  <sheetData>
    <row r="1" spans="1:3" ht="16.2" x14ac:dyDescent="0.3">
      <c r="A1" s="47"/>
      <c r="B1" s="48"/>
      <c r="C1" s="115"/>
    </row>
    <row r="2" spans="1:3" ht="16.2" x14ac:dyDescent="0.3">
      <c r="A2" s="165" t="s">
        <v>54</v>
      </c>
      <c r="B2" s="165"/>
      <c r="C2" s="165"/>
    </row>
    <row r="3" spans="1:3" ht="16.2" x14ac:dyDescent="0.3">
      <c r="A3" s="166" t="s">
        <v>0</v>
      </c>
      <c r="B3" s="166"/>
      <c r="C3" s="166"/>
    </row>
    <row r="4" spans="1:3" ht="16.2" x14ac:dyDescent="0.3">
      <c r="A4" s="167" t="s">
        <v>56</v>
      </c>
      <c r="B4" s="167"/>
      <c r="C4" s="167"/>
    </row>
    <row r="5" spans="1:3" ht="16.2" x14ac:dyDescent="0.3">
      <c r="A5" s="31"/>
      <c r="B5" s="39"/>
      <c r="C5" s="116"/>
    </row>
    <row r="6" spans="1:3" ht="16.2" x14ac:dyDescent="0.3">
      <c r="A6" s="168" t="s">
        <v>1</v>
      </c>
      <c r="B6" s="169"/>
      <c r="C6" s="169"/>
    </row>
    <row r="7" spans="1:3" ht="16.8" thickBot="1" x14ac:dyDescent="0.35">
      <c r="A7" s="31"/>
      <c r="B7" s="39"/>
      <c r="C7" s="116"/>
    </row>
    <row r="8" spans="1:3" s="51" customFormat="1" ht="34.5" customHeight="1" thickBot="1" x14ac:dyDescent="0.35">
      <c r="A8" s="52" t="s">
        <v>63</v>
      </c>
      <c r="B8" s="53" t="s">
        <v>3</v>
      </c>
      <c r="C8" s="117" t="s">
        <v>4</v>
      </c>
    </row>
    <row r="9" spans="1:3" ht="16.2" x14ac:dyDescent="0.3">
      <c r="A9" s="75" t="s">
        <v>5</v>
      </c>
      <c r="B9" s="76" t="s">
        <v>6</v>
      </c>
      <c r="C9" s="118">
        <f>'Schedule B1'!F26</f>
        <v>0</v>
      </c>
    </row>
    <row r="10" spans="1:3" ht="16.2" x14ac:dyDescent="0.3">
      <c r="A10" s="77" t="s">
        <v>8</v>
      </c>
      <c r="B10" s="78" t="s">
        <v>116</v>
      </c>
      <c r="C10" s="119">
        <f>'Schedule B2'!F66</f>
        <v>0</v>
      </c>
    </row>
    <row r="11" spans="1:3" ht="16.8" thickBot="1" x14ac:dyDescent="0.35">
      <c r="A11" s="77" t="s">
        <v>9</v>
      </c>
      <c r="B11" s="79" t="s">
        <v>58</v>
      </c>
      <c r="C11" s="120">
        <f>'Schedule B3'!F21</f>
        <v>0</v>
      </c>
    </row>
    <row r="12" spans="1:3" ht="42" customHeight="1" thickBot="1" x14ac:dyDescent="0.35">
      <c r="A12" s="170" t="s">
        <v>11</v>
      </c>
      <c r="B12" s="171"/>
      <c r="C12" s="152">
        <f>SUM(C9:C11)</f>
        <v>0</v>
      </c>
    </row>
    <row r="13" spans="1:3" ht="16.8" thickBot="1" x14ac:dyDescent="0.35">
      <c r="A13" s="80" t="s">
        <v>59</v>
      </c>
      <c r="B13" s="81" t="s">
        <v>60</v>
      </c>
      <c r="C13" s="121">
        <f>'Schedule C'!F26</f>
        <v>0</v>
      </c>
    </row>
    <row r="14" spans="1:3" ht="27.75" customHeight="1" x14ac:dyDescent="0.3">
      <c r="A14" s="159" t="s">
        <v>203</v>
      </c>
      <c r="B14" s="160"/>
      <c r="C14" s="154">
        <f>C13+C12</f>
        <v>0</v>
      </c>
    </row>
    <row r="15" spans="1:3" ht="16.2" x14ac:dyDescent="0.3">
      <c r="A15" s="161" t="s">
        <v>12</v>
      </c>
      <c r="B15" s="162"/>
      <c r="C15" s="122">
        <f>C14*0.1</f>
        <v>0</v>
      </c>
    </row>
    <row r="16" spans="1:3" ht="30" customHeight="1" thickBot="1" x14ac:dyDescent="0.35">
      <c r="A16" s="163" t="s">
        <v>13</v>
      </c>
      <c r="B16" s="164"/>
      <c r="C16" s="153">
        <f>C15+C14</f>
        <v>0</v>
      </c>
    </row>
    <row r="17" spans="1:3" ht="21.6" x14ac:dyDescent="0.3">
      <c r="A17" s="38"/>
      <c r="B17" s="38"/>
      <c r="C17" s="123"/>
    </row>
    <row r="18" spans="1:3" x14ac:dyDescent="0.3">
      <c r="A18" s="2"/>
      <c r="B18" s="1"/>
      <c r="C18" s="124"/>
    </row>
    <row r="19" spans="1:3" x14ac:dyDescent="0.3">
      <c r="A19" s="2"/>
      <c r="B19" s="1"/>
      <c r="C19" s="124"/>
    </row>
    <row r="20" spans="1:3" ht="16.2" x14ac:dyDescent="0.3">
      <c r="A20" s="3"/>
      <c r="B20" s="3"/>
      <c r="C20" s="124"/>
    </row>
    <row r="21" spans="1:3" x14ac:dyDescent="0.3">
      <c r="A21" s="1"/>
      <c r="B21" s="1"/>
      <c r="C21" s="124"/>
    </row>
  </sheetData>
  <mergeCells count="8">
    <mergeCell ref="A14:B14"/>
    <mergeCell ref="A15:B15"/>
    <mergeCell ref="A16:B16"/>
    <mergeCell ref="A2:C2"/>
    <mergeCell ref="A3:C3"/>
    <mergeCell ref="A4:C4"/>
    <mergeCell ref="A6:C6"/>
    <mergeCell ref="A12:B12"/>
  </mergeCells>
  <pageMargins left="0.70866141732283472" right="0.70866141732283472" top="0.74803149606299213" bottom="0.74803149606299213" header="0.31496062992125984" footer="0.31496062992125984"/>
  <pageSetup paperSize="9" scale="75" orientation="portrait"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490C6-E268-416C-BF94-A105FE2B15E9}">
  <dimension ref="A1:F28"/>
  <sheetViews>
    <sheetView workbookViewId="0">
      <selection activeCell="A3" sqref="A3:F3"/>
    </sheetView>
  </sheetViews>
  <sheetFormatPr defaultRowHeight="14.4" x14ac:dyDescent="0.3"/>
  <cols>
    <col min="2" max="2" width="59.5546875" customWidth="1"/>
    <col min="3" max="3" width="10" customWidth="1"/>
    <col min="5" max="5" width="12.5546875" bestFit="1" customWidth="1"/>
    <col min="6" max="6" width="16.109375" style="114" customWidth="1"/>
  </cols>
  <sheetData>
    <row r="1" spans="1:6" ht="16.2" x14ac:dyDescent="0.3">
      <c r="A1" s="224"/>
      <c r="B1" s="225"/>
      <c r="C1" s="226"/>
      <c r="D1" s="226"/>
      <c r="E1" s="227"/>
      <c r="F1" s="228"/>
    </row>
    <row r="2" spans="1:6" ht="16.2" x14ac:dyDescent="0.3">
      <c r="A2" s="217" t="s">
        <v>54</v>
      </c>
      <c r="B2" s="217"/>
      <c r="C2" s="217"/>
      <c r="D2" s="217"/>
      <c r="E2" s="217"/>
      <c r="F2" s="217"/>
    </row>
    <row r="3" spans="1:6" ht="16.2" x14ac:dyDescent="0.3">
      <c r="A3" s="218" t="s">
        <v>0</v>
      </c>
      <c r="B3" s="218"/>
      <c r="C3" s="218"/>
      <c r="D3" s="218"/>
      <c r="E3" s="218"/>
      <c r="F3" s="218"/>
    </row>
    <row r="4" spans="1:6" ht="16.2" x14ac:dyDescent="0.3">
      <c r="A4" s="219" t="s">
        <v>55</v>
      </c>
      <c r="B4" s="219"/>
      <c r="C4" s="219"/>
      <c r="D4" s="219"/>
      <c r="E4" s="219"/>
      <c r="F4" s="219"/>
    </row>
    <row r="5" spans="1:6" ht="16.2" x14ac:dyDescent="0.3">
      <c r="A5" s="214"/>
      <c r="B5" s="220"/>
      <c r="C5" s="220"/>
      <c r="D5" s="220"/>
      <c r="E5" s="221"/>
      <c r="F5" s="229"/>
    </row>
    <row r="6" spans="1:6" ht="16.2" x14ac:dyDescent="0.3">
      <c r="A6" s="222" t="s">
        <v>14</v>
      </c>
      <c r="B6" s="223"/>
      <c r="C6" s="223"/>
      <c r="D6" s="223"/>
      <c r="E6" s="223"/>
      <c r="F6" s="223"/>
    </row>
    <row r="7" spans="1:6" ht="16.8" thickBot="1" x14ac:dyDescent="0.35">
      <c r="A7" s="230"/>
      <c r="B7" s="231"/>
      <c r="C7" s="231"/>
      <c r="D7" s="231"/>
      <c r="E7" s="232"/>
      <c r="F7" s="233"/>
    </row>
    <row r="8" spans="1:6" ht="32.25" customHeight="1" thickBot="1" x14ac:dyDescent="0.35">
      <c r="A8" s="54" t="s">
        <v>2</v>
      </c>
      <c r="B8" s="55" t="s">
        <v>3</v>
      </c>
      <c r="C8" s="56" t="s">
        <v>15</v>
      </c>
      <c r="D8" s="56" t="s">
        <v>16</v>
      </c>
      <c r="E8" s="57" t="s">
        <v>17</v>
      </c>
      <c r="F8" s="126" t="s">
        <v>18</v>
      </c>
    </row>
    <row r="9" spans="1:6" ht="15" x14ac:dyDescent="0.3">
      <c r="A9" s="8" t="s">
        <v>5</v>
      </c>
      <c r="B9" s="9" t="s">
        <v>6</v>
      </c>
      <c r="C9" s="64"/>
      <c r="D9" s="64"/>
      <c r="E9" s="65"/>
      <c r="F9" s="127"/>
    </row>
    <row r="10" spans="1:6" ht="30" x14ac:dyDescent="0.3">
      <c r="A10" s="11" t="s">
        <v>19</v>
      </c>
      <c r="B10" s="10" t="s">
        <v>20</v>
      </c>
      <c r="C10" s="5">
        <v>1</v>
      </c>
      <c r="D10" s="6" t="s">
        <v>2</v>
      </c>
      <c r="E10" s="88"/>
      <c r="F10" s="128">
        <f>E10*C10</f>
        <v>0</v>
      </c>
    </row>
    <row r="11" spans="1:6" ht="45" x14ac:dyDescent="0.3">
      <c r="A11" s="11" t="s">
        <v>21</v>
      </c>
      <c r="B11" s="12" t="s">
        <v>22</v>
      </c>
      <c r="C11" s="5">
        <v>1</v>
      </c>
      <c r="D11" s="6" t="s">
        <v>2</v>
      </c>
      <c r="E11" s="88"/>
      <c r="F11" s="128">
        <f t="shared" ref="F11:F18" si="0">E11*C11</f>
        <v>0</v>
      </c>
    </row>
    <row r="12" spans="1:6" ht="45" x14ac:dyDescent="0.3">
      <c r="A12" s="11" t="s">
        <v>23</v>
      </c>
      <c r="B12" s="13" t="s">
        <v>64</v>
      </c>
      <c r="C12" s="5">
        <v>1</v>
      </c>
      <c r="D12" s="6" t="s">
        <v>2</v>
      </c>
      <c r="E12" s="88"/>
      <c r="F12" s="128">
        <f t="shared" si="0"/>
        <v>0</v>
      </c>
    </row>
    <row r="13" spans="1:6" ht="15" x14ac:dyDescent="0.3">
      <c r="A13" s="71" t="s">
        <v>24</v>
      </c>
      <c r="B13" s="41" t="s">
        <v>130</v>
      </c>
      <c r="C13" s="46"/>
      <c r="D13" s="42"/>
      <c r="E13" s="141"/>
      <c r="F13" s="134" t="s">
        <v>7</v>
      </c>
    </row>
    <row r="14" spans="1:6" ht="60" x14ac:dyDescent="0.3">
      <c r="A14" s="11" t="s">
        <v>186</v>
      </c>
      <c r="B14" s="205" t="s">
        <v>187</v>
      </c>
      <c r="C14" s="5">
        <v>1</v>
      </c>
      <c r="D14" s="6" t="s">
        <v>2</v>
      </c>
      <c r="E14" s="88"/>
      <c r="F14" s="128">
        <f>E14*C14</f>
        <v>0</v>
      </c>
    </row>
    <row r="15" spans="1:6" ht="30" x14ac:dyDescent="0.3">
      <c r="A15" s="11" t="s">
        <v>188</v>
      </c>
      <c r="B15" s="193" t="s">
        <v>132</v>
      </c>
      <c r="C15" s="5">
        <v>1</v>
      </c>
      <c r="D15" s="6" t="s">
        <v>131</v>
      </c>
      <c r="E15" s="139"/>
      <c r="F15" s="128">
        <f>E15*C15</f>
        <v>0</v>
      </c>
    </row>
    <row r="16" spans="1:6" ht="30" x14ac:dyDescent="0.3">
      <c r="A16" s="11" t="s">
        <v>189</v>
      </c>
      <c r="B16" s="193" t="s">
        <v>133</v>
      </c>
      <c r="C16" s="5">
        <v>1</v>
      </c>
      <c r="D16" s="6" t="s">
        <v>131</v>
      </c>
      <c r="E16" s="139"/>
      <c r="F16" s="128">
        <f>E16*C16</f>
        <v>0</v>
      </c>
    </row>
    <row r="17" spans="1:6" ht="45" x14ac:dyDescent="0.3">
      <c r="A17" s="11" t="s">
        <v>25</v>
      </c>
      <c r="B17" s="7" t="s">
        <v>65</v>
      </c>
      <c r="C17" s="5">
        <v>1</v>
      </c>
      <c r="D17" s="6" t="s">
        <v>2</v>
      </c>
      <c r="E17" s="88"/>
      <c r="F17" s="128">
        <f t="shared" si="0"/>
        <v>0</v>
      </c>
    </row>
    <row r="18" spans="1:6" ht="15.6" thickBot="1" x14ac:dyDescent="0.35">
      <c r="A18" s="11" t="s">
        <v>26</v>
      </c>
      <c r="B18" s="111" t="s">
        <v>120</v>
      </c>
      <c r="C18" s="155">
        <v>1</v>
      </c>
      <c r="D18" s="156" t="s">
        <v>2</v>
      </c>
      <c r="E18" s="157"/>
      <c r="F18" s="158">
        <f t="shared" si="0"/>
        <v>0</v>
      </c>
    </row>
    <row r="19" spans="1:6" ht="75" x14ac:dyDescent="0.3">
      <c r="A19" s="11" t="s">
        <v>28</v>
      </c>
      <c r="B19" s="7" t="s">
        <v>27</v>
      </c>
      <c r="C19" s="64"/>
      <c r="D19" s="64"/>
      <c r="E19" s="65"/>
      <c r="F19" s="127"/>
    </row>
    <row r="20" spans="1:6" ht="15" x14ac:dyDescent="0.3">
      <c r="A20" s="11" t="s">
        <v>117</v>
      </c>
      <c r="B20" s="87" t="s">
        <v>99</v>
      </c>
      <c r="C20" s="5"/>
      <c r="D20" s="6"/>
      <c r="E20" s="88"/>
      <c r="F20" s="128" t="s">
        <v>7</v>
      </c>
    </row>
    <row r="21" spans="1:6" ht="15" x14ac:dyDescent="0.3">
      <c r="A21" s="11" t="s">
        <v>118</v>
      </c>
      <c r="B21" s="87" t="s">
        <v>99</v>
      </c>
      <c r="C21" s="5"/>
      <c r="D21" s="6"/>
      <c r="E21" s="88"/>
      <c r="F21" s="128" t="s">
        <v>7</v>
      </c>
    </row>
    <row r="22" spans="1:6" ht="15" x14ac:dyDescent="0.3">
      <c r="A22" s="11" t="s">
        <v>119</v>
      </c>
      <c r="B22" s="87" t="s">
        <v>99</v>
      </c>
      <c r="C22" s="5"/>
      <c r="D22" s="6"/>
      <c r="E22" s="88"/>
      <c r="F22" s="128" t="s">
        <v>7</v>
      </c>
    </row>
    <row r="23" spans="1:6" ht="15" x14ac:dyDescent="0.3">
      <c r="A23" s="11"/>
      <c r="B23" s="37"/>
      <c r="C23" s="5"/>
      <c r="D23" s="6"/>
      <c r="E23" s="88"/>
      <c r="F23" s="128" t="s">
        <v>7</v>
      </c>
    </row>
    <row r="24" spans="1:6" ht="15" x14ac:dyDescent="0.3">
      <c r="A24" s="11"/>
      <c r="B24" s="7"/>
      <c r="C24" s="5"/>
      <c r="D24" s="6"/>
      <c r="E24" s="88"/>
      <c r="F24" s="128" t="s">
        <v>7</v>
      </c>
    </row>
    <row r="25" spans="1:6" ht="15.6" thickBot="1" x14ac:dyDescent="0.35">
      <c r="A25" s="60"/>
      <c r="B25" s="61"/>
      <c r="C25" s="62"/>
      <c r="D25" s="63"/>
      <c r="E25" s="90"/>
      <c r="F25" s="129" t="s">
        <v>7</v>
      </c>
    </row>
    <row r="26" spans="1:6" ht="32.25" customHeight="1" thickBot="1" x14ac:dyDescent="0.35">
      <c r="A26" s="59"/>
      <c r="B26" s="173" t="s">
        <v>29</v>
      </c>
      <c r="C26" s="174"/>
      <c r="D26" s="172" t="s">
        <v>30</v>
      </c>
      <c r="E26" s="172"/>
      <c r="F26" s="130">
        <f>SUM(F9:F25)</f>
        <v>0</v>
      </c>
    </row>
    <row r="28" spans="1:6" ht="18.600000000000001" x14ac:dyDescent="0.3">
      <c r="A28" s="14"/>
      <c r="B28" s="14"/>
      <c r="C28" s="4"/>
      <c r="D28" s="4"/>
      <c r="E28" s="4"/>
      <c r="F28" s="131"/>
    </row>
  </sheetData>
  <mergeCells count="6">
    <mergeCell ref="D26:E26"/>
    <mergeCell ref="B26:C26"/>
    <mergeCell ref="A2:F2"/>
    <mergeCell ref="A3:F3"/>
    <mergeCell ref="A4:F4"/>
    <mergeCell ref="A6:F6"/>
  </mergeCells>
  <phoneticPr fontId="43" type="noConversion"/>
  <pageMargins left="0.70866141732283472" right="0.70866141732283472" top="0.74803149606299213" bottom="0.74803149606299213" header="0.31496062992125984" footer="0.31496062992125984"/>
  <pageSetup paperSize="9" scale="75" orientation="portrait"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AAFD2-670F-4D45-AB45-50A1630C88BD}">
  <dimension ref="A1:H70"/>
  <sheetViews>
    <sheetView workbookViewId="0"/>
  </sheetViews>
  <sheetFormatPr defaultRowHeight="14.4" x14ac:dyDescent="0.3"/>
  <cols>
    <col min="1" max="1" width="12" customWidth="1"/>
    <col min="2" max="2" width="54.88671875" customWidth="1"/>
    <col min="3" max="3" width="9.5546875" bestFit="1" customWidth="1"/>
    <col min="5" max="5" width="13.77734375" style="125" bestFit="1" customWidth="1"/>
    <col min="6" max="6" width="15.6640625" style="125" customWidth="1"/>
  </cols>
  <sheetData>
    <row r="1" spans="1:6" ht="16.2" x14ac:dyDescent="0.3">
      <c r="A1" s="47"/>
      <c r="B1" s="48"/>
      <c r="C1" s="49"/>
      <c r="D1" s="49"/>
      <c r="E1" s="115"/>
      <c r="F1" s="115"/>
    </row>
    <row r="2" spans="1:6" ht="16.2" x14ac:dyDescent="0.3">
      <c r="A2" s="165" t="s">
        <v>54</v>
      </c>
      <c r="B2" s="165"/>
      <c r="C2" s="165"/>
      <c r="D2" s="165"/>
      <c r="E2" s="165"/>
      <c r="F2" s="165"/>
    </row>
    <row r="3" spans="1:6" ht="16.2" x14ac:dyDescent="0.3">
      <c r="A3" s="166" t="s">
        <v>0</v>
      </c>
      <c r="B3" s="166"/>
      <c r="C3" s="166"/>
      <c r="D3" s="166"/>
      <c r="E3" s="166"/>
      <c r="F3" s="166"/>
    </row>
    <row r="4" spans="1:6" ht="16.2" x14ac:dyDescent="0.3">
      <c r="A4" s="167" t="s">
        <v>56</v>
      </c>
      <c r="B4" s="167"/>
      <c r="C4" s="167"/>
      <c r="D4" s="167"/>
      <c r="E4" s="167"/>
      <c r="F4" s="167"/>
    </row>
    <row r="5" spans="1:6" ht="16.2" x14ac:dyDescent="0.3">
      <c r="A5" s="31"/>
      <c r="B5" s="39"/>
      <c r="C5" s="39"/>
      <c r="D5" s="39"/>
      <c r="E5" s="116"/>
      <c r="F5" s="116"/>
    </row>
    <row r="6" spans="1:6" ht="16.2" x14ac:dyDescent="0.3">
      <c r="A6" s="168" t="s">
        <v>94</v>
      </c>
      <c r="B6" s="169"/>
      <c r="C6" s="169"/>
      <c r="D6" s="169"/>
      <c r="E6" s="169"/>
      <c r="F6" s="169"/>
    </row>
    <row r="7" spans="1:6" ht="16.8" thickBot="1" x14ac:dyDescent="0.35">
      <c r="A7" s="31"/>
      <c r="B7" s="39"/>
      <c r="C7" s="39"/>
      <c r="D7" s="39"/>
      <c r="E7" s="116"/>
      <c r="F7" s="116"/>
    </row>
    <row r="8" spans="1:6" ht="30.75" customHeight="1" thickBot="1" x14ac:dyDescent="0.35">
      <c r="A8" s="54" t="s">
        <v>2</v>
      </c>
      <c r="B8" s="55" t="s">
        <v>3</v>
      </c>
      <c r="C8" s="56" t="s">
        <v>15</v>
      </c>
      <c r="D8" s="56" t="s">
        <v>16</v>
      </c>
      <c r="E8" s="132" t="s">
        <v>17</v>
      </c>
      <c r="F8" s="126" t="s">
        <v>18</v>
      </c>
    </row>
    <row r="9" spans="1:6" ht="15" x14ac:dyDescent="0.3">
      <c r="A9" s="68" t="s">
        <v>70</v>
      </c>
      <c r="B9" s="29" t="s">
        <v>10</v>
      </c>
      <c r="C9" s="42"/>
      <c r="D9" s="42"/>
      <c r="E9" s="138"/>
      <c r="F9" s="134"/>
    </row>
    <row r="10" spans="1:6" ht="15" x14ac:dyDescent="0.3">
      <c r="A10" s="70" t="s">
        <v>71</v>
      </c>
      <c r="B10" s="30" t="s">
        <v>32</v>
      </c>
      <c r="C10" s="5">
        <v>1</v>
      </c>
      <c r="D10" s="6" t="s">
        <v>2</v>
      </c>
      <c r="E10" s="139"/>
      <c r="F10" s="128">
        <f>E10*C10</f>
        <v>0</v>
      </c>
    </row>
    <row r="11" spans="1:6" ht="30" x14ac:dyDescent="0.3">
      <c r="A11" s="71" t="s">
        <v>72</v>
      </c>
      <c r="B11" s="41" t="s">
        <v>126</v>
      </c>
      <c r="C11" s="44"/>
      <c r="D11" s="45"/>
      <c r="E11" s="140"/>
      <c r="F11" s="133"/>
    </row>
    <row r="12" spans="1:6" ht="60" x14ac:dyDescent="0.3">
      <c r="A12" s="70" t="s">
        <v>74</v>
      </c>
      <c r="B12" s="202" t="s">
        <v>199</v>
      </c>
      <c r="C12" s="203">
        <v>1</v>
      </c>
      <c r="D12" s="204" t="s">
        <v>2</v>
      </c>
      <c r="E12" s="139"/>
      <c r="F12" s="128">
        <f t="shared" ref="F12:F15" si="0">E12*C12</f>
        <v>0</v>
      </c>
    </row>
    <row r="13" spans="1:6" ht="60" x14ac:dyDescent="0.3">
      <c r="A13" s="70" t="s">
        <v>75</v>
      </c>
      <c r="B13" s="202" t="s">
        <v>195</v>
      </c>
      <c r="C13" s="203">
        <v>1</v>
      </c>
      <c r="D13" s="204" t="s">
        <v>2</v>
      </c>
      <c r="E13" s="139"/>
      <c r="F13" s="128">
        <f t="shared" si="0"/>
        <v>0</v>
      </c>
    </row>
    <row r="14" spans="1:6" ht="75" x14ac:dyDescent="0.3">
      <c r="A14" s="70" t="s">
        <v>76</v>
      </c>
      <c r="B14" s="202" t="s">
        <v>196</v>
      </c>
      <c r="C14" s="203">
        <v>1</v>
      </c>
      <c r="D14" s="204" t="s">
        <v>2</v>
      </c>
      <c r="E14" s="139"/>
      <c r="F14" s="128">
        <f t="shared" si="0"/>
        <v>0</v>
      </c>
    </row>
    <row r="15" spans="1:6" ht="30" x14ac:dyDescent="0.3">
      <c r="A15" s="70" t="s">
        <v>73</v>
      </c>
      <c r="B15" s="202" t="s">
        <v>197</v>
      </c>
      <c r="C15" s="203">
        <v>1</v>
      </c>
      <c r="D15" s="204" t="s">
        <v>2</v>
      </c>
      <c r="E15" s="139"/>
      <c r="F15" s="128">
        <f t="shared" si="0"/>
        <v>0</v>
      </c>
    </row>
    <row r="16" spans="1:6" ht="60" x14ac:dyDescent="0.3">
      <c r="A16" s="70" t="s">
        <v>101</v>
      </c>
      <c r="B16" s="111" t="s">
        <v>194</v>
      </c>
      <c r="C16" s="85">
        <v>5.5</v>
      </c>
      <c r="D16" s="86" t="s">
        <v>95</v>
      </c>
      <c r="E16" s="142"/>
      <c r="F16" s="128">
        <f>E16*C16</f>
        <v>0</v>
      </c>
    </row>
    <row r="17" spans="1:8" ht="30" x14ac:dyDescent="0.3">
      <c r="A17" s="70" t="s">
        <v>190</v>
      </c>
      <c r="B17" s="111" t="s">
        <v>193</v>
      </c>
      <c r="C17" s="85">
        <v>1</v>
      </c>
      <c r="D17" s="86" t="s">
        <v>82</v>
      </c>
      <c r="E17" s="142"/>
      <c r="F17" s="128">
        <f>E17*C17</f>
        <v>0</v>
      </c>
    </row>
    <row r="18" spans="1:8" ht="15" x14ac:dyDescent="0.3">
      <c r="A18" s="71" t="s">
        <v>83</v>
      </c>
      <c r="B18" s="41" t="s">
        <v>129</v>
      </c>
      <c r="C18" s="46"/>
      <c r="D18" s="42"/>
      <c r="E18" s="141"/>
      <c r="F18" s="134" t="s">
        <v>7</v>
      </c>
    </row>
    <row r="19" spans="1:8" ht="60" x14ac:dyDescent="0.3">
      <c r="A19" s="70" t="s">
        <v>84</v>
      </c>
      <c r="B19" s="7" t="s">
        <v>192</v>
      </c>
      <c r="C19" s="5">
        <v>1</v>
      </c>
      <c r="D19" s="6" t="s">
        <v>2</v>
      </c>
      <c r="E19" s="139"/>
      <c r="F19" s="128">
        <f>E19*C19</f>
        <v>0</v>
      </c>
    </row>
    <row r="20" spans="1:8" ht="45" x14ac:dyDescent="0.3">
      <c r="A20" s="70" t="s">
        <v>85</v>
      </c>
      <c r="B20" s="7" t="s">
        <v>135</v>
      </c>
      <c r="C20" s="5">
        <v>1</v>
      </c>
      <c r="D20" s="6" t="s">
        <v>2</v>
      </c>
      <c r="E20" s="139"/>
      <c r="F20" s="128">
        <f t="shared" ref="F20:F21" si="1">E20*C20</f>
        <v>0</v>
      </c>
    </row>
    <row r="21" spans="1:8" ht="60" x14ac:dyDescent="0.3">
      <c r="A21" s="70" t="s">
        <v>86</v>
      </c>
      <c r="B21" s="7" t="s">
        <v>136</v>
      </c>
      <c r="C21" s="5">
        <v>1</v>
      </c>
      <c r="D21" s="6" t="s">
        <v>2</v>
      </c>
      <c r="E21" s="139"/>
      <c r="F21" s="128">
        <f t="shared" si="1"/>
        <v>0</v>
      </c>
    </row>
    <row r="22" spans="1:8" ht="30" x14ac:dyDescent="0.3">
      <c r="A22" s="71" t="s">
        <v>87</v>
      </c>
      <c r="B22" s="41" t="s">
        <v>137</v>
      </c>
      <c r="C22" s="46"/>
      <c r="D22" s="42"/>
      <c r="E22" s="141"/>
      <c r="F22" s="134" t="s">
        <v>7</v>
      </c>
      <c r="G22" s="4"/>
      <c r="H22" s="4"/>
    </row>
    <row r="23" spans="1:8" ht="30" x14ac:dyDescent="0.3">
      <c r="A23" s="70" t="s">
        <v>134</v>
      </c>
      <c r="B23" s="30" t="s">
        <v>127</v>
      </c>
      <c r="C23" s="5">
        <v>215</v>
      </c>
      <c r="D23" s="6" t="s">
        <v>35</v>
      </c>
      <c r="E23" s="139"/>
      <c r="F23" s="128">
        <f t="shared" ref="F23:F24" si="2">E23*C23</f>
        <v>0</v>
      </c>
    </row>
    <row r="24" spans="1:8" ht="60" x14ac:dyDescent="0.3">
      <c r="A24" s="70" t="s">
        <v>191</v>
      </c>
      <c r="B24" s="30" t="s">
        <v>128</v>
      </c>
      <c r="C24" s="5">
        <v>100</v>
      </c>
      <c r="D24" s="6" t="s">
        <v>36</v>
      </c>
      <c r="E24" s="139"/>
      <c r="F24" s="128">
        <f t="shared" si="2"/>
        <v>0</v>
      </c>
    </row>
    <row r="25" spans="1:8" ht="30" x14ac:dyDescent="0.3">
      <c r="A25" s="70" t="s">
        <v>134</v>
      </c>
      <c r="B25" s="30" t="s">
        <v>142</v>
      </c>
      <c r="C25" s="5">
        <v>21.5</v>
      </c>
      <c r="D25" s="6" t="s">
        <v>36</v>
      </c>
      <c r="E25" s="139"/>
      <c r="F25" s="128">
        <f t="shared" ref="F25:F31" si="3">E25*C25</f>
        <v>0</v>
      </c>
    </row>
    <row r="26" spans="1:8" ht="30" x14ac:dyDescent="0.3">
      <c r="A26" s="70" t="s">
        <v>191</v>
      </c>
      <c r="B26" s="84" t="s">
        <v>143</v>
      </c>
      <c r="C26" s="5">
        <v>64.5</v>
      </c>
      <c r="D26" s="6" t="s">
        <v>36</v>
      </c>
      <c r="E26" s="139"/>
      <c r="F26" s="128">
        <f t="shared" si="3"/>
        <v>0</v>
      </c>
      <c r="G26" s="4"/>
      <c r="H26" s="4"/>
    </row>
    <row r="27" spans="1:8" ht="30" x14ac:dyDescent="0.3">
      <c r="A27" s="71" t="s">
        <v>88</v>
      </c>
      <c r="B27" s="41" t="s">
        <v>138</v>
      </c>
      <c r="C27" s="46"/>
      <c r="D27" s="42"/>
      <c r="E27" s="141"/>
      <c r="F27" s="134" t="s">
        <v>7</v>
      </c>
      <c r="G27" s="4"/>
      <c r="H27" s="4"/>
    </row>
    <row r="28" spans="1:8" ht="30" x14ac:dyDescent="0.3">
      <c r="A28" s="70" t="s">
        <v>89</v>
      </c>
      <c r="B28" s="30" t="s">
        <v>127</v>
      </c>
      <c r="C28" s="5">
        <v>850</v>
      </c>
      <c r="D28" s="6" t="s">
        <v>35</v>
      </c>
      <c r="E28" s="139"/>
      <c r="F28" s="128">
        <f t="shared" si="3"/>
        <v>0</v>
      </c>
      <c r="G28" s="4"/>
      <c r="H28" s="4"/>
    </row>
    <row r="29" spans="1:8" ht="60" x14ac:dyDescent="0.3">
      <c r="A29" s="70" t="s">
        <v>90</v>
      </c>
      <c r="B29" s="30" t="s">
        <v>141</v>
      </c>
      <c r="C29" s="5">
        <v>390</v>
      </c>
      <c r="D29" s="6" t="s">
        <v>36</v>
      </c>
      <c r="E29" s="139"/>
      <c r="F29" s="128">
        <f t="shared" si="3"/>
        <v>0</v>
      </c>
      <c r="G29" s="4"/>
      <c r="H29" s="4"/>
    </row>
    <row r="30" spans="1:8" ht="30" x14ac:dyDescent="0.3">
      <c r="A30" s="70" t="s">
        <v>89</v>
      </c>
      <c r="B30" s="30" t="s">
        <v>142</v>
      </c>
      <c r="C30" s="5">
        <v>85</v>
      </c>
      <c r="D30" s="6" t="s">
        <v>36</v>
      </c>
      <c r="E30" s="139"/>
      <c r="F30" s="128">
        <f t="shared" si="3"/>
        <v>0</v>
      </c>
      <c r="G30" s="4"/>
      <c r="H30" s="4"/>
    </row>
    <row r="31" spans="1:8" ht="30" x14ac:dyDescent="0.3">
      <c r="A31" s="70" t="s">
        <v>90</v>
      </c>
      <c r="B31" s="84" t="s">
        <v>145</v>
      </c>
      <c r="C31" s="5">
        <v>170</v>
      </c>
      <c r="D31" s="6" t="s">
        <v>36</v>
      </c>
      <c r="E31" s="139"/>
      <c r="F31" s="128">
        <f t="shared" si="3"/>
        <v>0</v>
      </c>
      <c r="G31" s="4"/>
      <c r="H31" s="4"/>
    </row>
    <row r="32" spans="1:8" ht="30" x14ac:dyDescent="0.3">
      <c r="A32" s="71" t="s">
        <v>92</v>
      </c>
      <c r="B32" s="41" t="s">
        <v>144</v>
      </c>
      <c r="C32" s="46"/>
      <c r="D32" s="42"/>
      <c r="E32" s="141"/>
      <c r="F32" s="134" t="s">
        <v>7</v>
      </c>
      <c r="G32" s="4"/>
      <c r="H32" s="4"/>
    </row>
    <row r="33" spans="1:8" ht="30" x14ac:dyDescent="0.3">
      <c r="A33" s="70" t="s">
        <v>139</v>
      </c>
      <c r="B33" s="30" t="s">
        <v>127</v>
      </c>
      <c r="C33" s="5">
        <v>206</v>
      </c>
      <c r="D33" s="6" t="s">
        <v>35</v>
      </c>
      <c r="E33" s="139"/>
      <c r="F33" s="128">
        <f t="shared" ref="F33:F36" si="4">E33*C33</f>
        <v>0</v>
      </c>
      <c r="G33" s="4"/>
      <c r="H33" s="4"/>
    </row>
    <row r="34" spans="1:8" ht="60" x14ac:dyDescent="0.3">
      <c r="A34" s="70" t="s">
        <v>140</v>
      </c>
      <c r="B34" s="30" t="s">
        <v>146</v>
      </c>
      <c r="C34" s="5">
        <v>80</v>
      </c>
      <c r="D34" s="6" t="s">
        <v>36</v>
      </c>
      <c r="E34" s="139"/>
      <c r="F34" s="128">
        <f t="shared" si="4"/>
        <v>0</v>
      </c>
      <c r="G34" s="4"/>
      <c r="H34" s="4"/>
    </row>
    <row r="35" spans="1:8" ht="30" x14ac:dyDescent="0.3">
      <c r="A35" s="70" t="s">
        <v>139</v>
      </c>
      <c r="B35" s="30" t="s">
        <v>147</v>
      </c>
      <c r="C35" s="5">
        <v>15.5</v>
      </c>
      <c r="D35" s="6" t="s">
        <v>36</v>
      </c>
      <c r="E35" s="139"/>
      <c r="F35" s="128">
        <f t="shared" si="4"/>
        <v>0</v>
      </c>
      <c r="G35" s="4"/>
      <c r="H35" s="4"/>
    </row>
    <row r="36" spans="1:8" ht="30" x14ac:dyDescent="0.3">
      <c r="A36" s="70" t="s">
        <v>140</v>
      </c>
      <c r="B36" s="84" t="s">
        <v>148</v>
      </c>
      <c r="C36" s="5">
        <v>170</v>
      </c>
      <c r="D36" s="6" t="s">
        <v>36</v>
      </c>
      <c r="E36" s="139"/>
      <c r="F36" s="128">
        <f t="shared" si="4"/>
        <v>0</v>
      </c>
      <c r="G36" s="4"/>
      <c r="H36" s="4"/>
    </row>
    <row r="37" spans="1:8" ht="30" x14ac:dyDescent="0.3">
      <c r="A37" s="71" t="s">
        <v>93</v>
      </c>
      <c r="B37" s="41" t="s">
        <v>152</v>
      </c>
      <c r="C37" s="46"/>
      <c r="D37" s="42"/>
      <c r="E37" s="141"/>
      <c r="F37" s="134" t="s">
        <v>7</v>
      </c>
      <c r="G37" s="4"/>
      <c r="H37" s="4"/>
    </row>
    <row r="38" spans="1:8" ht="30" x14ac:dyDescent="0.3">
      <c r="A38" s="70" t="s">
        <v>102</v>
      </c>
      <c r="B38" s="30" t="s">
        <v>127</v>
      </c>
      <c r="C38" s="5">
        <v>503</v>
      </c>
      <c r="D38" s="6" t="s">
        <v>35</v>
      </c>
      <c r="E38" s="139"/>
      <c r="F38" s="128">
        <f t="shared" ref="F38:F41" si="5">E38*C38</f>
        <v>0</v>
      </c>
      <c r="G38" s="4"/>
      <c r="H38" s="4"/>
    </row>
    <row r="39" spans="1:8" ht="60" x14ac:dyDescent="0.3">
      <c r="A39" s="70" t="s">
        <v>103</v>
      </c>
      <c r="B39" s="30" t="s">
        <v>141</v>
      </c>
      <c r="C39" s="5">
        <v>230</v>
      </c>
      <c r="D39" s="6" t="s">
        <v>36</v>
      </c>
      <c r="E39" s="139"/>
      <c r="F39" s="128">
        <f t="shared" si="5"/>
        <v>0</v>
      </c>
      <c r="G39" s="4"/>
      <c r="H39" s="4"/>
    </row>
    <row r="40" spans="1:8" ht="30" x14ac:dyDescent="0.3">
      <c r="A40" s="70" t="s">
        <v>102</v>
      </c>
      <c r="B40" s="30" t="s">
        <v>142</v>
      </c>
      <c r="C40" s="5">
        <v>50.3</v>
      </c>
      <c r="D40" s="6" t="s">
        <v>36</v>
      </c>
      <c r="E40" s="139"/>
      <c r="F40" s="128">
        <f t="shared" si="5"/>
        <v>0</v>
      </c>
      <c r="G40" s="4"/>
      <c r="H40" s="4"/>
    </row>
    <row r="41" spans="1:8" ht="30" x14ac:dyDescent="0.3">
      <c r="A41" s="70" t="s">
        <v>103</v>
      </c>
      <c r="B41" s="84" t="s">
        <v>145</v>
      </c>
      <c r="C41" s="5">
        <v>100.6</v>
      </c>
      <c r="D41" s="6" t="s">
        <v>36</v>
      </c>
      <c r="E41" s="139"/>
      <c r="F41" s="128">
        <f t="shared" si="5"/>
        <v>0</v>
      </c>
      <c r="G41" s="4"/>
      <c r="H41" s="4"/>
    </row>
    <row r="42" spans="1:8" ht="30" x14ac:dyDescent="0.3">
      <c r="A42" s="71" t="s">
        <v>149</v>
      </c>
      <c r="B42" s="41" t="s">
        <v>153</v>
      </c>
      <c r="C42" s="46"/>
      <c r="D42" s="42"/>
      <c r="E42" s="141"/>
      <c r="F42" s="134" t="s">
        <v>7</v>
      </c>
      <c r="G42" s="4"/>
      <c r="H42" s="4"/>
    </row>
    <row r="43" spans="1:8" ht="30" x14ac:dyDescent="0.3">
      <c r="A43" s="70" t="s">
        <v>150</v>
      </c>
      <c r="B43" s="30" t="s">
        <v>127</v>
      </c>
      <c r="C43" s="5">
        <v>385</v>
      </c>
      <c r="D43" s="6" t="s">
        <v>35</v>
      </c>
      <c r="E43" s="139"/>
      <c r="F43" s="128">
        <f t="shared" ref="F43:F56" si="6">E43*C43</f>
        <v>0</v>
      </c>
      <c r="G43" s="4"/>
      <c r="H43" s="4"/>
    </row>
    <row r="44" spans="1:8" ht="60" x14ac:dyDescent="0.3">
      <c r="A44" s="70" t="s">
        <v>151</v>
      </c>
      <c r="B44" s="30" t="s">
        <v>141</v>
      </c>
      <c r="C44" s="5">
        <v>190</v>
      </c>
      <c r="D44" s="6" t="s">
        <v>36</v>
      </c>
      <c r="E44" s="139"/>
      <c r="F44" s="128">
        <f t="shared" si="6"/>
        <v>0</v>
      </c>
      <c r="G44" s="4"/>
      <c r="H44" s="4"/>
    </row>
    <row r="45" spans="1:8" ht="30" x14ac:dyDescent="0.3">
      <c r="A45" s="70" t="s">
        <v>150</v>
      </c>
      <c r="B45" s="30" t="s">
        <v>142</v>
      </c>
      <c r="C45" s="5">
        <v>38.5</v>
      </c>
      <c r="D45" s="6" t="s">
        <v>36</v>
      </c>
      <c r="E45" s="139"/>
      <c r="F45" s="128">
        <f t="shared" si="6"/>
        <v>0</v>
      </c>
      <c r="G45" s="4"/>
      <c r="H45" s="4"/>
    </row>
    <row r="46" spans="1:8" ht="30" x14ac:dyDescent="0.3">
      <c r="A46" s="70" t="s">
        <v>151</v>
      </c>
      <c r="B46" s="84" t="s">
        <v>145</v>
      </c>
      <c r="C46" s="5">
        <v>77</v>
      </c>
      <c r="D46" s="6" t="s">
        <v>36</v>
      </c>
      <c r="E46" s="139"/>
      <c r="F46" s="128">
        <f t="shared" si="6"/>
        <v>0</v>
      </c>
      <c r="G46" s="4"/>
      <c r="H46" s="4"/>
    </row>
    <row r="47" spans="1:8" ht="15" x14ac:dyDescent="0.3">
      <c r="A47" s="70" t="s">
        <v>154</v>
      </c>
      <c r="B47" s="41" t="s">
        <v>155</v>
      </c>
      <c r="C47" s="46"/>
      <c r="D47" s="42"/>
      <c r="E47" s="141"/>
      <c r="F47" s="134" t="s">
        <v>7</v>
      </c>
      <c r="G47" s="4"/>
      <c r="H47" s="4"/>
    </row>
    <row r="48" spans="1:8" ht="75" x14ac:dyDescent="0.3">
      <c r="A48" s="70" t="s">
        <v>156</v>
      </c>
      <c r="B48" s="30" t="s">
        <v>164</v>
      </c>
      <c r="C48" s="5">
        <v>44</v>
      </c>
      <c r="D48" s="6" t="s">
        <v>36</v>
      </c>
      <c r="E48" s="139"/>
      <c r="F48" s="128">
        <f t="shared" si="6"/>
        <v>0</v>
      </c>
      <c r="G48" s="4"/>
      <c r="H48" s="4"/>
    </row>
    <row r="49" spans="1:8" ht="45" x14ac:dyDescent="0.3">
      <c r="A49" s="70" t="s">
        <v>159</v>
      </c>
      <c r="B49" s="30" t="s">
        <v>157</v>
      </c>
      <c r="C49" s="5">
        <v>60</v>
      </c>
      <c r="D49" s="6" t="s">
        <v>35</v>
      </c>
      <c r="E49" s="139"/>
      <c r="F49" s="128">
        <f t="shared" si="6"/>
        <v>0</v>
      </c>
      <c r="G49" s="4"/>
      <c r="H49" s="4"/>
    </row>
    <row r="50" spans="1:8" ht="45" x14ac:dyDescent="0.3">
      <c r="A50" s="70" t="s">
        <v>160</v>
      </c>
      <c r="B50" s="30" t="s">
        <v>158</v>
      </c>
      <c r="C50" s="5">
        <f>35*0.3</f>
        <v>10.5</v>
      </c>
      <c r="D50" s="6" t="s">
        <v>36</v>
      </c>
      <c r="E50" s="139"/>
      <c r="F50" s="128">
        <f t="shared" si="6"/>
        <v>0</v>
      </c>
      <c r="G50" s="4"/>
      <c r="H50" s="4"/>
    </row>
    <row r="51" spans="1:8" ht="60" x14ac:dyDescent="0.3">
      <c r="A51" s="70" t="s">
        <v>161</v>
      </c>
      <c r="B51" s="30" t="s">
        <v>165</v>
      </c>
      <c r="C51" s="5">
        <v>4</v>
      </c>
      <c r="D51" s="6" t="s">
        <v>36</v>
      </c>
      <c r="E51" s="139"/>
      <c r="F51" s="128">
        <f t="shared" si="6"/>
        <v>0</v>
      </c>
      <c r="G51" s="4"/>
      <c r="H51" s="4"/>
    </row>
    <row r="52" spans="1:8" ht="30" x14ac:dyDescent="0.3">
      <c r="A52" s="70" t="s">
        <v>162</v>
      </c>
      <c r="B52" s="30" t="s">
        <v>166</v>
      </c>
      <c r="C52" s="5">
        <v>17</v>
      </c>
      <c r="D52" s="6" t="s">
        <v>35</v>
      </c>
      <c r="E52" s="139"/>
      <c r="F52" s="128">
        <f t="shared" si="6"/>
        <v>0</v>
      </c>
      <c r="G52" s="4"/>
      <c r="H52" s="4"/>
    </row>
    <row r="53" spans="1:8" ht="15" x14ac:dyDescent="0.3">
      <c r="A53" s="70" t="s">
        <v>163</v>
      </c>
      <c r="B53" s="30" t="s">
        <v>167</v>
      </c>
      <c r="C53" s="5">
        <v>17</v>
      </c>
      <c r="D53" s="6" t="s">
        <v>35</v>
      </c>
      <c r="E53" s="139"/>
      <c r="F53" s="128">
        <f t="shared" si="6"/>
        <v>0</v>
      </c>
      <c r="G53" s="4"/>
      <c r="H53" s="4"/>
    </row>
    <row r="54" spans="1:8" ht="60" x14ac:dyDescent="0.3">
      <c r="A54" s="70" t="s">
        <v>168</v>
      </c>
      <c r="B54" s="30" t="s">
        <v>169</v>
      </c>
      <c r="C54" s="5">
        <v>9</v>
      </c>
      <c r="D54" s="6" t="s">
        <v>36</v>
      </c>
      <c r="E54" s="139"/>
      <c r="F54" s="128">
        <f t="shared" si="6"/>
        <v>0</v>
      </c>
      <c r="G54" s="4"/>
      <c r="H54" s="4"/>
    </row>
    <row r="55" spans="1:8" ht="30" x14ac:dyDescent="0.3">
      <c r="A55" s="70"/>
      <c r="B55" s="30" t="s">
        <v>170</v>
      </c>
      <c r="C55" s="5">
        <v>45</v>
      </c>
      <c r="D55" s="6" t="s">
        <v>35</v>
      </c>
      <c r="E55" s="139"/>
      <c r="F55" s="128">
        <f t="shared" si="6"/>
        <v>0</v>
      </c>
      <c r="G55" s="4"/>
      <c r="H55" s="4"/>
    </row>
    <row r="56" spans="1:8" ht="15" x14ac:dyDescent="0.3">
      <c r="A56" s="70"/>
      <c r="B56" s="30" t="s">
        <v>171</v>
      </c>
      <c r="C56" s="5">
        <v>45</v>
      </c>
      <c r="D56" s="6" t="s">
        <v>35</v>
      </c>
      <c r="E56" s="139"/>
      <c r="F56" s="128">
        <f t="shared" si="6"/>
        <v>0</v>
      </c>
      <c r="G56" s="4"/>
      <c r="H56" s="4"/>
    </row>
    <row r="57" spans="1:8" ht="75" x14ac:dyDescent="0.3">
      <c r="A57" s="71" t="s">
        <v>172</v>
      </c>
      <c r="B57" s="41" t="s">
        <v>198</v>
      </c>
      <c r="C57" s="46"/>
      <c r="D57" s="42"/>
      <c r="E57" s="141"/>
      <c r="F57" s="134" t="s">
        <v>7</v>
      </c>
    </row>
    <row r="58" spans="1:8" ht="30" x14ac:dyDescent="0.3">
      <c r="A58" s="70"/>
      <c r="B58" s="30" t="s">
        <v>200</v>
      </c>
      <c r="C58" s="46"/>
      <c r="D58" s="42"/>
      <c r="E58" s="141"/>
      <c r="F58" s="134" t="s">
        <v>7</v>
      </c>
    </row>
    <row r="59" spans="1:8" ht="45" x14ac:dyDescent="0.3">
      <c r="A59" s="206" t="s">
        <v>89</v>
      </c>
      <c r="B59" s="207" t="s">
        <v>201</v>
      </c>
      <c r="C59" s="208">
        <v>1460</v>
      </c>
      <c r="D59" s="204" t="s">
        <v>82</v>
      </c>
      <c r="E59" s="139"/>
      <c r="F59" s="128">
        <f>E59*C59</f>
        <v>0</v>
      </c>
    </row>
    <row r="60" spans="1:8" ht="45" x14ac:dyDescent="0.3">
      <c r="A60" s="209" t="s">
        <v>90</v>
      </c>
      <c r="B60" s="207" t="s">
        <v>202</v>
      </c>
      <c r="C60" s="208">
        <v>2700</v>
      </c>
      <c r="D60" s="210" t="s">
        <v>82</v>
      </c>
      <c r="E60" s="143"/>
      <c r="F60" s="128">
        <f>E60*C60</f>
        <v>0</v>
      </c>
    </row>
    <row r="61" spans="1:8" ht="105" x14ac:dyDescent="0.35">
      <c r="A61" s="209" t="s">
        <v>91</v>
      </c>
      <c r="B61" s="211" t="s">
        <v>113</v>
      </c>
      <c r="C61" s="212">
        <v>1</v>
      </c>
      <c r="D61" s="210" t="s">
        <v>2</v>
      </c>
      <c r="E61" s="143"/>
      <c r="F61" s="128">
        <f>E61*C61</f>
        <v>0</v>
      </c>
    </row>
    <row r="62" spans="1:8" ht="27.75" customHeight="1" x14ac:dyDescent="0.3">
      <c r="A62" s="213" t="s">
        <v>92</v>
      </c>
      <c r="B62" s="202" t="s">
        <v>114</v>
      </c>
      <c r="C62" s="212">
        <v>1</v>
      </c>
      <c r="D62" s="210" t="s">
        <v>2</v>
      </c>
      <c r="E62" s="143"/>
      <c r="F62" s="128">
        <f>E62*C62</f>
        <v>0</v>
      </c>
    </row>
    <row r="63" spans="1:8" ht="75" x14ac:dyDescent="0.3">
      <c r="A63" s="83" t="s">
        <v>93</v>
      </c>
      <c r="B63" s="66" t="s">
        <v>27</v>
      </c>
      <c r="C63" s="46"/>
      <c r="D63" s="42"/>
      <c r="E63" s="141"/>
      <c r="F63" s="134" t="s">
        <v>7</v>
      </c>
    </row>
    <row r="64" spans="1:8" ht="15" x14ac:dyDescent="0.3">
      <c r="A64" s="11" t="s">
        <v>102</v>
      </c>
      <c r="B64" s="87" t="s">
        <v>99</v>
      </c>
      <c r="C64" s="98"/>
      <c r="D64" s="99"/>
      <c r="E64" s="144"/>
      <c r="F64" s="136"/>
    </row>
    <row r="65" spans="1:8" ht="15.6" thickBot="1" x14ac:dyDescent="0.35">
      <c r="A65" s="11" t="s">
        <v>103</v>
      </c>
      <c r="B65" s="87" t="s">
        <v>99</v>
      </c>
      <c r="C65" s="67"/>
      <c r="D65" s="93"/>
      <c r="E65" s="143"/>
      <c r="F65" s="135" t="s">
        <v>7</v>
      </c>
      <c r="G65" s="16"/>
      <c r="H65" s="17"/>
    </row>
    <row r="66" spans="1:8" ht="36" customHeight="1" thickBot="1" x14ac:dyDescent="0.35">
      <c r="A66" s="175" t="s">
        <v>66</v>
      </c>
      <c r="B66" s="176"/>
      <c r="C66" s="177"/>
      <c r="D66" s="178" t="s">
        <v>30</v>
      </c>
      <c r="E66" s="178"/>
      <c r="F66" s="148">
        <f>SUM(F9:F65)</f>
        <v>0</v>
      </c>
      <c r="G66" s="28"/>
      <c r="H66" s="28"/>
    </row>
    <row r="67" spans="1:8" ht="15" x14ac:dyDescent="0.3">
      <c r="A67" s="18"/>
      <c r="B67" s="19"/>
      <c r="C67" s="20"/>
      <c r="D67" s="21"/>
      <c r="E67" s="145"/>
      <c r="F67" s="146"/>
      <c r="G67" s="4"/>
      <c r="H67" s="4"/>
    </row>
    <row r="68" spans="1:8" ht="15" x14ac:dyDescent="0.35">
      <c r="A68" s="23"/>
      <c r="B68" s="15"/>
      <c r="C68" s="24"/>
      <c r="D68" s="15"/>
      <c r="E68" s="137"/>
      <c r="F68" s="137"/>
      <c r="G68" s="4"/>
      <c r="H68" s="4"/>
    </row>
    <row r="70" spans="1:8" ht="18.600000000000001" x14ac:dyDescent="0.3">
      <c r="A70" s="14"/>
      <c r="B70" s="14"/>
      <c r="C70" s="4"/>
      <c r="D70" s="4"/>
      <c r="E70" s="147"/>
      <c r="F70" s="147"/>
      <c r="G70" s="4"/>
      <c r="H70" s="4"/>
    </row>
  </sheetData>
  <mergeCells count="6">
    <mergeCell ref="A2:F2"/>
    <mergeCell ref="A3:F3"/>
    <mergeCell ref="A4:F4"/>
    <mergeCell ref="A6:F6"/>
    <mergeCell ref="A66:C66"/>
    <mergeCell ref="D66:E66"/>
  </mergeCells>
  <phoneticPr fontId="43" type="noConversion"/>
  <pageMargins left="0.70866141732283472" right="0.70866141732283472" top="0.74803149606299213" bottom="0.74803149606299213" header="0.31496062992125984" footer="0.31496062992125984"/>
  <pageSetup paperSize="9" scale="75" orientation="portrait"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A0145-FC58-4E05-973D-9F89E582BBAC}">
  <dimension ref="A1:H25"/>
  <sheetViews>
    <sheetView workbookViewId="0"/>
  </sheetViews>
  <sheetFormatPr defaultRowHeight="14.4" x14ac:dyDescent="0.3"/>
  <cols>
    <col min="2" max="2" width="55.5546875" customWidth="1"/>
    <col min="3" max="3" width="11" customWidth="1"/>
    <col min="5" max="5" width="12.5546875" bestFit="1" customWidth="1"/>
    <col min="6" max="6" width="17.44140625" customWidth="1"/>
  </cols>
  <sheetData>
    <row r="1" spans="1:6" ht="16.2" x14ac:dyDescent="0.3">
      <c r="A1" s="47"/>
      <c r="B1" s="48"/>
      <c r="C1" s="49"/>
      <c r="D1" s="49"/>
      <c r="E1" s="50"/>
      <c r="F1" s="50"/>
    </row>
    <row r="2" spans="1:6" ht="16.2" x14ac:dyDescent="0.3">
      <c r="A2" s="165" t="s">
        <v>54</v>
      </c>
      <c r="B2" s="165"/>
      <c r="C2" s="165"/>
      <c r="D2" s="165"/>
      <c r="E2" s="165"/>
      <c r="F2" s="165"/>
    </row>
    <row r="3" spans="1:6" ht="16.2" x14ac:dyDescent="0.3">
      <c r="A3" s="166" t="s">
        <v>0</v>
      </c>
      <c r="B3" s="166"/>
      <c r="C3" s="166"/>
      <c r="D3" s="166"/>
      <c r="E3" s="166"/>
      <c r="F3" s="166"/>
    </row>
    <row r="4" spans="1:6" ht="16.5" customHeight="1" x14ac:dyDescent="0.3">
      <c r="A4" s="167" t="s">
        <v>56</v>
      </c>
      <c r="B4" s="167"/>
      <c r="C4" s="167"/>
      <c r="D4" s="167"/>
      <c r="E4" s="167"/>
      <c r="F4" s="167"/>
    </row>
    <row r="5" spans="1:6" ht="16.2" x14ac:dyDescent="0.3">
      <c r="A5" s="31"/>
      <c r="B5" s="39"/>
      <c r="C5" s="39"/>
      <c r="D5" s="39"/>
      <c r="E5" s="40"/>
      <c r="F5" s="40"/>
    </row>
    <row r="6" spans="1:6" ht="16.2" x14ac:dyDescent="0.3">
      <c r="A6" s="168" t="s">
        <v>57</v>
      </c>
      <c r="B6" s="169"/>
      <c r="C6" s="169"/>
      <c r="D6" s="169"/>
      <c r="E6" s="169"/>
      <c r="F6" s="169"/>
    </row>
    <row r="7" spans="1:6" ht="16.8" thickBot="1" x14ac:dyDescent="0.35">
      <c r="A7" s="31"/>
      <c r="B7" s="39"/>
      <c r="C7" s="39"/>
      <c r="D7" s="39"/>
      <c r="E7" s="40"/>
      <c r="F7" s="40"/>
    </row>
    <row r="8" spans="1:6" s="51" customFormat="1" ht="36" customHeight="1" thickBot="1" x14ac:dyDescent="0.35">
      <c r="A8" s="54" t="s">
        <v>2</v>
      </c>
      <c r="B8" s="55" t="s">
        <v>3</v>
      </c>
      <c r="C8" s="56" t="s">
        <v>15</v>
      </c>
      <c r="D8" s="56" t="s">
        <v>16</v>
      </c>
      <c r="E8" s="57" t="s">
        <v>17</v>
      </c>
      <c r="F8" s="58" t="s">
        <v>18</v>
      </c>
    </row>
    <row r="9" spans="1:6" ht="45" x14ac:dyDescent="0.3">
      <c r="A9" s="8" t="s">
        <v>31</v>
      </c>
      <c r="B9" s="197" t="s">
        <v>173</v>
      </c>
      <c r="C9" s="42"/>
      <c r="D9" s="42"/>
      <c r="E9" s="43"/>
      <c r="F9" s="69"/>
    </row>
    <row r="10" spans="1:6" ht="45" x14ac:dyDescent="0.3">
      <c r="A10" s="70" t="s">
        <v>79</v>
      </c>
      <c r="B10" s="30" t="s">
        <v>174</v>
      </c>
      <c r="C10" s="5">
        <v>450</v>
      </c>
      <c r="D10" s="6" t="s">
        <v>35</v>
      </c>
      <c r="E10" s="88"/>
      <c r="F10" s="89">
        <f>E10*C10</f>
        <v>0</v>
      </c>
    </row>
    <row r="11" spans="1:6" ht="45" x14ac:dyDescent="0.3">
      <c r="A11" s="70" t="s">
        <v>80</v>
      </c>
      <c r="B11" s="30" t="s">
        <v>175</v>
      </c>
      <c r="C11" s="5">
        <v>1</v>
      </c>
      <c r="D11" s="6" t="s">
        <v>2</v>
      </c>
      <c r="E11" s="88"/>
      <c r="F11" s="89">
        <f>E11*C11</f>
        <v>0</v>
      </c>
    </row>
    <row r="12" spans="1:6" ht="30.75" customHeight="1" x14ac:dyDescent="0.3">
      <c r="A12" s="71" t="s">
        <v>33</v>
      </c>
      <c r="B12" s="41" t="s">
        <v>81</v>
      </c>
      <c r="C12" s="42"/>
      <c r="D12" s="42"/>
      <c r="E12" s="43"/>
      <c r="F12" s="69"/>
    </row>
    <row r="13" spans="1:6" ht="37.5" customHeight="1" x14ac:dyDescent="0.3">
      <c r="A13" s="70" t="s">
        <v>67</v>
      </c>
      <c r="B13" s="30" t="s">
        <v>180</v>
      </c>
      <c r="C13" s="5">
        <v>150</v>
      </c>
      <c r="D13" s="6" t="s">
        <v>36</v>
      </c>
      <c r="E13" s="88"/>
      <c r="F13" s="89">
        <f>E13*C13</f>
        <v>0</v>
      </c>
    </row>
    <row r="14" spans="1:6" ht="37.5" customHeight="1" x14ac:dyDescent="0.3">
      <c r="A14" s="70" t="s">
        <v>68</v>
      </c>
      <c r="B14" s="30" t="s">
        <v>176</v>
      </c>
      <c r="C14" s="5">
        <v>1</v>
      </c>
      <c r="D14" s="6" t="s">
        <v>2</v>
      </c>
      <c r="E14" s="88"/>
      <c r="F14" s="89">
        <f>E14*C14</f>
        <v>0</v>
      </c>
    </row>
    <row r="15" spans="1:6" ht="45" x14ac:dyDescent="0.3">
      <c r="A15" s="70" t="s">
        <v>69</v>
      </c>
      <c r="B15" s="30" t="s">
        <v>179</v>
      </c>
      <c r="C15" s="5">
        <v>1400</v>
      </c>
      <c r="D15" s="6" t="s">
        <v>35</v>
      </c>
      <c r="E15" s="88"/>
      <c r="F15" s="89">
        <f>E15*C15</f>
        <v>0</v>
      </c>
    </row>
    <row r="16" spans="1:6" ht="45" x14ac:dyDescent="0.3">
      <c r="A16" s="70" t="s">
        <v>177</v>
      </c>
      <c r="B16" s="202" t="s">
        <v>185</v>
      </c>
      <c r="C16" s="203">
        <v>6</v>
      </c>
      <c r="D16" s="204" t="s">
        <v>82</v>
      </c>
      <c r="E16" s="88"/>
      <c r="F16" s="89">
        <f>E16*C16</f>
        <v>0</v>
      </c>
    </row>
    <row r="17" spans="1:8" ht="75" x14ac:dyDescent="0.3">
      <c r="A17" s="71" t="s">
        <v>34</v>
      </c>
      <c r="B17" s="111" t="s">
        <v>27</v>
      </c>
      <c r="C17" s="42"/>
      <c r="D17" s="42"/>
      <c r="E17" s="43"/>
      <c r="F17" s="69"/>
      <c r="G17" s="16"/>
      <c r="H17" s="17"/>
    </row>
    <row r="18" spans="1:8" ht="15" x14ac:dyDescent="0.3">
      <c r="A18" s="11" t="s">
        <v>77</v>
      </c>
      <c r="B18" s="109" t="s">
        <v>99</v>
      </c>
      <c r="C18" s="105"/>
      <c r="D18" s="86"/>
      <c r="E18" s="92"/>
      <c r="F18" s="89"/>
      <c r="G18" s="16"/>
      <c r="H18" s="17"/>
    </row>
    <row r="19" spans="1:8" ht="15" x14ac:dyDescent="0.3">
      <c r="A19" s="11" t="s">
        <v>178</v>
      </c>
      <c r="B19" s="109" t="s">
        <v>99</v>
      </c>
      <c r="C19" s="105"/>
      <c r="D19" s="86"/>
      <c r="E19" s="92"/>
      <c r="F19" s="89"/>
      <c r="G19" s="16"/>
      <c r="H19" s="17"/>
    </row>
    <row r="20" spans="1:8" ht="15.6" thickBot="1" x14ac:dyDescent="0.35">
      <c r="A20" s="72"/>
      <c r="B20" s="73"/>
      <c r="C20" s="62"/>
      <c r="D20" s="63"/>
      <c r="E20" s="90"/>
      <c r="F20" s="91"/>
      <c r="G20" s="16"/>
      <c r="H20" s="17"/>
    </row>
    <row r="21" spans="1:8" ht="30.75" customHeight="1" thickBot="1" x14ac:dyDescent="0.35">
      <c r="A21" s="179" t="s">
        <v>78</v>
      </c>
      <c r="B21" s="180"/>
      <c r="C21" s="181"/>
      <c r="D21" s="172" t="s">
        <v>30</v>
      </c>
      <c r="E21" s="172"/>
      <c r="F21" s="149">
        <f>SUM(F9:F20)</f>
        <v>0</v>
      </c>
      <c r="G21" s="28"/>
      <c r="H21" s="28"/>
    </row>
    <row r="22" spans="1:8" ht="15" x14ac:dyDescent="0.3">
      <c r="A22" s="18"/>
      <c r="B22" s="19"/>
      <c r="C22" s="20"/>
      <c r="D22" s="21"/>
      <c r="E22" s="27"/>
      <c r="F22" s="22"/>
      <c r="G22" s="4"/>
      <c r="H22" s="4"/>
    </row>
    <row r="23" spans="1:8" ht="15" x14ac:dyDescent="0.35">
      <c r="A23" s="23"/>
      <c r="B23" s="15"/>
      <c r="C23" s="24"/>
      <c r="D23" s="15"/>
      <c r="E23" s="25"/>
      <c r="F23" s="26"/>
      <c r="G23" s="4"/>
      <c r="H23" s="4"/>
    </row>
    <row r="25" spans="1:8" ht="18.600000000000001" x14ac:dyDescent="0.3">
      <c r="A25" s="14"/>
      <c r="B25" s="14"/>
      <c r="C25" s="4"/>
      <c r="D25" s="4"/>
      <c r="E25" s="4"/>
      <c r="F25" s="4"/>
      <c r="G25" s="4"/>
      <c r="H25" s="4"/>
    </row>
  </sheetData>
  <mergeCells count="6">
    <mergeCell ref="D21:E21"/>
    <mergeCell ref="A21:C21"/>
    <mergeCell ref="A2:F2"/>
    <mergeCell ref="A3:F3"/>
    <mergeCell ref="A4:F4"/>
    <mergeCell ref="A6:F6"/>
  </mergeCells>
  <phoneticPr fontId="43" type="noConversion"/>
  <pageMargins left="0.70866141732283472" right="0.70866141732283472" top="0.74803149606299213" bottom="0.74803149606299213" header="0.31496062992125984" footer="0.31496062992125984"/>
  <pageSetup paperSize="9" scale="75" orientation="portrait"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CE587-103D-44C1-A07D-4A25AA4363AC}">
  <dimension ref="A1:F29"/>
  <sheetViews>
    <sheetView topLeftCell="A11" workbookViewId="0"/>
  </sheetViews>
  <sheetFormatPr defaultRowHeight="14.4" x14ac:dyDescent="0.3"/>
  <cols>
    <col min="2" max="2" width="53.6640625" customWidth="1"/>
    <col min="3" max="3" width="10.33203125" customWidth="1"/>
    <col min="5" max="5" width="14" bestFit="1" customWidth="1"/>
    <col min="6" max="6" width="17.109375" customWidth="1"/>
  </cols>
  <sheetData>
    <row r="1" spans="1:6" ht="16.2" x14ac:dyDescent="0.3">
      <c r="A1" s="47"/>
      <c r="B1" s="48"/>
      <c r="C1" s="49"/>
      <c r="D1" s="49"/>
      <c r="E1" s="50"/>
      <c r="F1" s="50"/>
    </row>
    <row r="2" spans="1:6" ht="16.2" x14ac:dyDescent="0.3">
      <c r="A2" s="165" t="s">
        <v>54</v>
      </c>
      <c r="B2" s="165"/>
      <c r="C2" s="165"/>
      <c r="D2" s="165"/>
      <c r="E2" s="165"/>
      <c r="F2" s="165"/>
    </row>
    <row r="3" spans="1:6" ht="16.2" x14ac:dyDescent="0.3">
      <c r="A3" s="166" t="s">
        <v>0</v>
      </c>
      <c r="B3" s="166"/>
      <c r="C3" s="166"/>
      <c r="D3" s="166"/>
      <c r="E3" s="166"/>
      <c r="F3" s="166"/>
    </row>
    <row r="4" spans="1:6" ht="16.5" customHeight="1" x14ac:dyDescent="0.3">
      <c r="A4" s="167" t="s">
        <v>56</v>
      </c>
      <c r="B4" s="167"/>
      <c r="C4" s="167"/>
      <c r="D4" s="167"/>
      <c r="E4" s="167"/>
      <c r="F4" s="167"/>
    </row>
    <row r="5" spans="1:6" ht="16.2" x14ac:dyDescent="0.3">
      <c r="A5" s="31"/>
      <c r="B5" s="39"/>
      <c r="C5" s="39"/>
      <c r="D5" s="39"/>
      <c r="E5" s="40"/>
      <c r="F5" s="40"/>
    </row>
    <row r="6" spans="1:6" ht="16.2" x14ac:dyDescent="0.3">
      <c r="A6" s="168" t="s">
        <v>62</v>
      </c>
      <c r="B6" s="169"/>
      <c r="C6" s="169"/>
      <c r="D6" s="169"/>
      <c r="E6" s="169"/>
      <c r="F6" s="169"/>
    </row>
    <row r="7" spans="1:6" ht="16.8" thickBot="1" x14ac:dyDescent="0.35">
      <c r="A7" s="31"/>
      <c r="B7" s="39"/>
      <c r="C7" s="39"/>
      <c r="D7" s="39"/>
      <c r="E7" s="40"/>
      <c r="F7" s="40"/>
    </row>
    <row r="8" spans="1:6" ht="36" customHeight="1" thickBot="1" x14ac:dyDescent="0.35">
      <c r="A8" s="54" t="s">
        <v>2</v>
      </c>
      <c r="B8" s="55" t="s">
        <v>3</v>
      </c>
      <c r="C8" s="56" t="s">
        <v>15</v>
      </c>
      <c r="D8" s="56" t="s">
        <v>16</v>
      </c>
      <c r="E8" s="57" t="s">
        <v>17</v>
      </c>
      <c r="F8" s="58" t="s">
        <v>18</v>
      </c>
    </row>
    <row r="9" spans="1:6" ht="45" x14ac:dyDescent="0.3">
      <c r="A9" s="194" t="s">
        <v>37</v>
      </c>
      <c r="B9" s="107" t="s">
        <v>181</v>
      </c>
      <c r="C9" s="198">
        <v>260</v>
      </c>
      <c r="D9" s="94" t="s">
        <v>36</v>
      </c>
      <c r="E9" s="95"/>
      <c r="F9" s="150">
        <f>E9*C9</f>
        <v>0</v>
      </c>
    </row>
    <row r="10" spans="1:6" ht="45" x14ac:dyDescent="0.3">
      <c r="A10" s="11" t="s">
        <v>38</v>
      </c>
      <c r="B10" s="195" t="s">
        <v>182</v>
      </c>
      <c r="C10" s="199">
        <v>20</v>
      </c>
      <c r="D10" s="156" t="s">
        <v>36</v>
      </c>
      <c r="E10" s="157"/>
      <c r="F10" s="196">
        <f>E10*C10</f>
        <v>0</v>
      </c>
    </row>
    <row r="11" spans="1:6" ht="45" x14ac:dyDescent="0.3">
      <c r="A11" s="11" t="s">
        <v>40</v>
      </c>
      <c r="B11" s="195" t="s">
        <v>183</v>
      </c>
      <c r="C11" s="199">
        <v>520</v>
      </c>
      <c r="D11" s="156" t="s">
        <v>36</v>
      </c>
      <c r="E11" s="157"/>
      <c r="F11" s="196">
        <f>E11*C11</f>
        <v>0</v>
      </c>
    </row>
    <row r="12" spans="1:6" ht="24.75" customHeight="1" x14ac:dyDescent="0.3">
      <c r="A12" s="70" t="s">
        <v>41</v>
      </c>
      <c r="B12" s="195" t="s">
        <v>98</v>
      </c>
      <c r="C12" s="155">
        <v>60</v>
      </c>
      <c r="D12" s="156" t="s">
        <v>36</v>
      </c>
      <c r="E12" s="157"/>
      <c r="F12" s="196">
        <f>E12*C12</f>
        <v>0</v>
      </c>
    </row>
    <row r="13" spans="1:6" ht="24.75" customHeight="1" x14ac:dyDescent="0.3">
      <c r="A13" s="11" t="s">
        <v>105</v>
      </c>
      <c r="B13" s="30" t="s">
        <v>97</v>
      </c>
      <c r="C13" s="5">
        <v>100</v>
      </c>
      <c r="D13" s="6" t="s">
        <v>35</v>
      </c>
      <c r="E13" s="88"/>
      <c r="F13" s="96">
        <f>E13*C13</f>
        <v>0</v>
      </c>
    </row>
    <row r="14" spans="1:6" ht="24.75" customHeight="1" x14ac:dyDescent="0.3">
      <c r="A14" s="70" t="s">
        <v>108</v>
      </c>
      <c r="B14" s="30" t="s">
        <v>100</v>
      </c>
      <c r="C14" s="5">
        <v>35</v>
      </c>
      <c r="D14" s="6" t="s">
        <v>39</v>
      </c>
      <c r="E14" s="88"/>
      <c r="F14" s="96">
        <f>E14*C14</f>
        <v>0</v>
      </c>
    </row>
    <row r="15" spans="1:6" ht="24.75" customHeight="1" x14ac:dyDescent="0.3">
      <c r="A15" s="11" t="s">
        <v>121</v>
      </c>
      <c r="B15" s="108" t="s">
        <v>104</v>
      </c>
      <c r="C15" s="42"/>
      <c r="D15" s="42"/>
      <c r="E15" s="43"/>
      <c r="F15" s="151"/>
    </row>
    <row r="16" spans="1:6" ht="24.75" customHeight="1" x14ac:dyDescent="0.3">
      <c r="A16" s="70" t="s">
        <v>122</v>
      </c>
      <c r="B16" s="112" t="s">
        <v>115</v>
      </c>
      <c r="C16" s="5">
        <v>4.8</v>
      </c>
      <c r="D16" s="6" t="s">
        <v>2</v>
      </c>
      <c r="E16" s="88"/>
      <c r="F16" s="96">
        <f>E16*C16</f>
        <v>0</v>
      </c>
    </row>
    <row r="17" spans="1:6" ht="24.75" customHeight="1" x14ac:dyDescent="0.3">
      <c r="A17" s="70" t="s">
        <v>123</v>
      </c>
      <c r="B17" s="82" t="s">
        <v>96</v>
      </c>
      <c r="C17" s="5">
        <v>2</v>
      </c>
      <c r="D17" s="6" t="s">
        <v>82</v>
      </c>
      <c r="E17" s="88"/>
      <c r="F17" s="96">
        <f>E17*C17</f>
        <v>0</v>
      </c>
    </row>
    <row r="18" spans="1:6" ht="32.25" customHeight="1" x14ac:dyDescent="0.3">
      <c r="A18" s="101" t="s">
        <v>105</v>
      </c>
      <c r="B18" s="100" t="s">
        <v>109</v>
      </c>
      <c r="C18" s="42"/>
      <c r="D18" s="42"/>
      <c r="E18" s="43"/>
      <c r="F18" s="151"/>
    </row>
    <row r="19" spans="1:6" ht="36.75" customHeight="1" x14ac:dyDescent="0.3">
      <c r="A19" s="101" t="s">
        <v>106</v>
      </c>
      <c r="B19" s="113" t="s">
        <v>111</v>
      </c>
      <c r="C19" s="5">
        <v>1</v>
      </c>
      <c r="D19" s="6" t="s">
        <v>2</v>
      </c>
      <c r="E19" s="92"/>
      <c r="F19" s="96">
        <f>E19*C19</f>
        <v>0</v>
      </c>
    </row>
    <row r="20" spans="1:6" ht="24.75" customHeight="1" x14ac:dyDescent="0.3">
      <c r="A20" s="70" t="s">
        <v>106</v>
      </c>
      <c r="B20" s="112" t="s">
        <v>115</v>
      </c>
      <c r="C20" s="5">
        <v>4.8</v>
      </c>
      <c r="D20" s="6" t="s">
        <v>125</v>
      </c>
      <c r="E20" s="88"/>
      <c r="F20" s="96">
        <f>E20*C20</f>
        <v>0</v>
      </c>
    </row>
    <row r="21" spans="1:6" ht="24.75" customHeight="1" x14ac:dyDescent="0.3">
      <c r="A21" s="70" t="s">
        <v>107</v>
      </c>
      <c r="B21" s="82" t="s">
        <v>110</v>
      </c>
      <c r="C21" s="5">
        <v>1</v>
      </c>
      <c r="D21" s="6" t="s">
        <v>82</v>
      </c>
      <c r="E21" s="88"/>
      <c r="F21" s="96">
        <f>E21*C21</f>
        <v>0</v>
      </c>
    </row>
    <row r="22" spans="1:6" ht="35.25" customHeight="1" x14ac:dyDescent="0.3">
      <c r="A22" s="101" t="s">
        <v>108</v>
      </c>
      <c r="B22" s="97" t="s">
        <v>124</v>
      </c>
      <c r="C22" s="85">
        <v>1</v>
      </c>
      <c r="D22" s="86" t="s">
        <v>82</v>
      </c>
      <c r="E22" s="92"/>
      <c r="F22" s="96">
        <f>E22*C22</f>
        <v>0</v>
      </c>
    </row>
    <row r="23" spans="1:6" ht="75" x14ac:dyDescent="0.3">
      <c r="A23" s="101" t="s">
        <v>121</v>
      </c>
      <c r="B23" s="100" t="s">
        <v>27</v>
      </c>
      <c r="C23" s="42"/>
      <c r="D23" s="42"/>
      <c r="E23" s="43"/>
      <c r="F23" s="151"/>
    </row>
    <row r="24" spans="1:6" ht="23.25" customHeight="1" x14ac:dyDescent="0.3">
      <c r="A24" s="11" t="s">
        <v>122</v>
      </c>
      <c r="B24" s="109" t="s">
        <v>99</v>
      </c>
      <c r="C24" s="105"/>
      <c r="D24" s="86"/>
      <c r="E24" s="92"/>
      <c r="F24" s="89"/>
    </row>
    <row r="25" spans="1:6" ht="23.25" customHeight="1" thickBot="1" x14ac:dyDescent="0.35">
      <c r="A25" s="60" t="s">
        <v>123</v>
      </c>
      <c r="B25" s="110" t="s">
        <v>99</v>
      </c>
      <c r="C25" s="106"/>
      <c r="D25" s="102"/>
      <c r="E25" s="103"/>
      <c r="F25" s="104"/>
    </row>
    <row r="26" spans="1:6" ht="35.25" customHeight="1" thickBot="1" x14ac:dyDescent="0.35">
      <c r="A26" s="179" t="s">
        <v>112</v>
      </c>
      <c r="B26" s="180"/>
      <c r="C26" s="181"/>
      <c r="D26" s="172" t="s">
        <v>30</v>
      </c>
      <c r="E26" s="172"/>
      <c r="F26" s="149">
        <f>SUM(F9:F25)</f>
        <v>0</v>
      </c>
    </row>
    <row r="27" spans="1:6" ht="14.4" customHeight="1" x14ac:dyDescent="0.3">
      <c r="A27" s="200" t="s">
        <v>184</v>
      </c>
      <c r="B27" s="200"/>
      <c r="C27" s="200"/>
      <c r="D27" s="200"/>
      <c r="E27" s="200"/>
      <c r="F27" s="200"/>
    </row>
    <row r="28" spans="1:6" x14ac:dyDescent="0.3">
      <c r="A28" s="201"/>
      <c r="B28" s="201"/>
      <c r="C28" s="201"/>
      <c r="D28" s="201"/>
      <c r="E28" s="201"/>
      <c r="F28" s="201"/>
    </row>
    <row r="29" spans="1:6" x14ac:dyDescent="0.3">
      <c r="A29" s="201"/>
      <c r="B29" s="201"/>
      <c r="C29" s="201"/>
      <c r="D29" s="201"/>
      <c r="E29" s="201"/>
      <c r="F29" s="201"/>
    </row>
  </sheetData>
  <mergeCells count="7">
    <mergeCell ref="A27:F29"/>
    <mergeCell ref="A2:F2"/>
    <mergeCell ref="A3:F3"/>
    <mergeCell ref="A4:F4"/>
    <mergeCell ref="A6:F6"/>
    <mergeCell ref="A26:C26"/>
    <mergeCell ref="D26:E26"/>
  </mergeCells>
  <phoneticPr fontId="43" type="noConversion"/>
  <pageMargins left="0.70866141732283472" right="0.70866141732283472" top="0.74803149606299213" bottom="0.74803149606299213" header="0.31496062992125984" footer="0.31496062992125984"/>
  <pageSetup paperSize="9" scale="75" orientation="portrait"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C31F-5051-424F-8ED0-4127F709AAED}">
  <dimension ref="A1:F28"/>
  <sheetViews>
    <sheetView workbookViewId="0"/>
  </sheetViews>
  <sheetFormatPr defaultRowHeight="14.4" x14ac:dyDescent="0.3"/>
  <cols>
    <col min="2" max="2" width="46.88671875" customWidth="1"/>
  </cols>
  <sheetData>
    <row r="1" spans="1:6" ht="16.2" x14ac:dyDescent="0.3">
      <c r="A1" s="214"/>
      <c r="B1" s="215"/>
      <c r="C1" s="215"/>
      <c r="D1" s="215"/>
      <c r="E1" s="216"/>
      <c r="F1" s="216"/>
    </row>
    <row r="2" spans="1:6" ht="16.2" x14ac:dyDescent="0.3">
      <c r="A2" s="217" t="s">
        <v>54</v>
      </c>
      <c r="B2" s="217"/>
      <c r="C2" s="217"/>
      <c r="D2" s="217"/>
      <c r="E2" s="217"/>
      <c r="F2" s="217"/>
    </row>
    <row r="3" spans="1:6" ht="16.2" x14ac:dyDescent="0.3">
      <c r="A3" s="218" t="s">
        <v>0</v>
      </c>
      <c r="B3" s="218"/>
      <c r="C3" s="218"/>
      <c r="D3" s="218"/>
      <c r="E3" s="218"/>
      <c r="F3" s="218"/>
    </row>
    <row r="4" spans="1:6" ht="21" customHeight="1" x14ac:dyDescent="0.3">
      <c r="A4" s="219" t="s">
        <v>56</v>
      </c>
      <c r="B4" s="219"/>
      <c r="C4" s="219"/>
      <c r="D4" s="219"/>
      <c r="E4" s="219"/>
      <c r="F4" s="219"/>
    </row>
    <row r="5" spans="1:6" ht="16.2" x14ac:dyDescent="0.3">
      <c r="A5" s="214"/>
      <c r="B5" s="220"/>
      <c r="C5" s="220"/>
      <c r="D5" s="220"/>
      <c r="E5" s="221"/>
      <c r="F5" s="221"/>
    </row>
    <row r="6" spans="1:6" ht="16.2" x14ac:dyDescent="0.3">
      <c r="A6" s="222" t="s">
        <v>61</v>
      </c>
      <c r="B6" s="223"/>
      <c r="C6" s="223"/>
      <c r="D6" s="223"/>
      <c r="E6" s="223"/>
      <c r="F6" s="223"/>
    </row>
    <row r="7" spans="1:6" ht="16.2" x14ac:dyDescent="0.3">
      <c r="A7" s="31"/>
      <c r="B7" s="32"/>
      <c r="C7" s="32"/>
      <c r="D7" s="32"/>
      <c r="E7" s="33"/>
      <c r="F7" s="33"/>
    </row>
    <row r="8" spans="1:6" ht="33.75" customHeight="1" x14ac:dyDescent="0.3">
      <c r="A8" s="74" t="s">
        <v>2</v>
      </c>
      <c r="B8" s="74" t="s">
        <v>42</v>
      </c>
      <c r="C8" s="189" t="s">
        <v>43</v>
      </c>
      <c r="D8" s="190"/>
      <c r="E8" s="191" t="s">
        <v>44</v>
      </c>
      <c r="F8" s="192"/>
    </row>
    <row r="9" spans="1:6" ht="16.2" x14ac:dyDescent="0.3">
      <c r="A9" s="186" t="s">
        <v>45</v>
      </c>
      <c r="B9" s="186"/>
      <c r="C9" s="186"/>
      <c r="D9" s="186"/>
      <c r="E9" s="186"/>
      <c r="F9" s="186"/>
    </row>
    <row r="10" spans="1:6" ht="16.2" x14ac:dyDescent="0.3">
      <c r="A10" s="34">
        <v>1</v>
      </c>
      <c r="B10" s="35" t="s">
        <v>46</v>
      </c>
      <c r="C10" s="185"/>
      <c r="D10" s="185"/>
      <c r="E10" s="185"/>
      <c r="F10" s="185"/>
    </row>
    <row r="11" spans="1:6" ht="16.2" x14ac:dyDescent="0.3">
      <c r="A11" s="34">
        <v>2</v>
      </c>
      <c r="B11" s="35" t="s">
        <v>47</v>
      </c>
      <c r="C11" s="185"/>
      <c r="D11" s="185"/>
      <c r="E11" s="185"/>
      <c r="F11" s="185"/>
    </row>
    <row r="12" spans="1:6" ht="16.2" x14ac:dyDescent="0.3">
      <c r="A12" s="34">
        <v>3</v>
      </c>
      <c r="B12" s="35" t="s">
        <v>48</v>
      </c>
      <c r="C12" s="185"/>
      <c r="D12" s="185"/>
      <c r="E12" s="185"/>
      <c r="F12" s="185"/>
    </row>
    <row r="13" spans="1:6" ht="16.2" x14ac:dyDescent="0.3">
      <c r="A13" s="34">
        <v>4</v>
      </c>
      <c r="B13" s="35" t="s">
        <v>49</v>
      </c>
      <c r="C13" s="185"/>
      <c r="D13" s="185"/>
      <c r="E13" s="185"/>
      <c r="F13" s="185"/>
    </row>
    <row r="14" spans="1:6" ht="16.2" x14ac:dyDescent="0.3">
      <c r="A14" s="34">
        <v>5</v>
      </c>
      <c r="B14" s="35" t="s">
        <v>50</v>
      </c>
      <c r="C14" s="187"/>
      <c r="D14" s="188"/>
      <c r="E14" s="187"/>
      <c r="F14" s="188"/>
    </row>
    <row r="15" spans="1:6" ht="16.2" x14ac:dyDescent="0.3">
      <c r="A15" s="34">
        <v>6</v>
      </c>
      <c r="B15" s="35" t="s">
        <v>51</v>
      </c>
      <c r="C15" s="187"/>
      <c r="D15" s="188"/>
      <c r="E15" s="187"/>
      <c r="F15" s="188"/>
    </row>
    <row r="16" spans="1:6" ht="16.2" x14ac:dyDescent="0.3">
      <c r="A16" s="34"/>
      <c r="B16" s="36"/>
      <c r="C16" s="185"/>
      <c r="D16" s="185"/>
      <c r="E16" s="185"/>
      <c r="F16" s="185"/>
    </row>
    <row r="17" spans="1:6" ht="16.2" x14ac:dyDescent="0.3">
      <c r="A17" s="186" t="s">
        <v>52</v>
      </c>
      <c r="B17" s="186"/>
      <c r="C17" s="186"/>
      <c r="D17" s="186"/>
      <c r="E17" s="186"/>
      <c r="F17" s="186"/>
    </row>
    <row r="18" spans="1:6" ht="16.2" x14ac:dyDescent="0.3">
      <c r="A18" s="34">
        <v>8</v>
      </c>
      <c r="B18" s="35"/>
      <c r="C18" s="185"/>
      <c r="D18" s="185"/>
      <c r="E18" s="185"/>
      <c r="F18" s="185"/>
    </row>
    <row r="19" spans="1:6" ht="16.2" x14ac:dyDescent="0.3">
      <c r="A19" s="34">
        <v>9</v>
      </c>
      <c r="B19" s="35"/>
      <c r="C19" s="187"/>
      <c r="D19" s="188"/>
      <c r="E19" s="185"/>
      <c r="F19" s="185"/>
    </row>
    <row r="20" spans="1:6" ht="16.2" x14ac:dyDescent="0.3">
      <c r="A20" s="34">
        <v>10</v>
      </c>
      <c r="B20" s="35"/>
      <c r="C20" s="187"/>
      <c r="D20" s="188"/>
      <c r="E20" s="185"/>
      <c r="F20" s="185"/>
    </row>
    <row r="21" spans="1:6" ht="16.2" x14ac:dyDescent="0.3">
      <c r="A21" s="34">
        <v>11</v>
      </c>
      <c r="B21" s="35"/>
      <c r="C21" s="187"/>
      <c r="D21" s="188"/>
      <c r="E21" s="185"/>
      <c r="F21" s="185"/>
    </row>
    <row r="22" spans="1:6" ht="16.2" x14ac:dyDescent="0.3">
      <c r="A22" s="34">
        <v>12</v>
      </c>
      <c r="B22" s="35"/>
      <c r="C22" s="187"/>
      <c r="D22" s="188"/>
      <c r="E22" s="185"/>
      <c r="F22" s="185"/>
    </row>
    <row r="23" spans="1:6" ht="16.2" x14ac:dyDescent="0.3">
      <c r="A23" s="186" t="s">
        <v>53</v>
      </c>
      <c r="B23" s="186"/>
      <c r="C23" s="186"/>
      <c r="D23" s="186"/>
      <c r="E23" s="186"/>
      <c r="F23" s="186"/>
    </row>
    <row r="24" spans="1:6" ht="16.2" x14ac:dyDescent="0.3">
      <c r="A24" s="34">
        <v>13</v>
      </c>
      <c r="B24" s="182"/>
      <c r="C24" s="183"/>
      <c r="D24" s="184"/>
      <c r="E24" s="185"/>
      <c r="F24" s="185"/>
    </row>
    <row r="25" spans="1:6" ht="16.2" x14ac:dyDescent="0.3">
      <c r="A25" s="34">
        <v>14</v>
      </c>
      <c r="B25" s="182"/>
      <c r="C25" s="183"/>
      <c r="D25" s="184"/>
      <c r="E25" s="185"/>
      <c r="F25" s="185"/>
    </row>
    <row r="26" spans="1:6" ht="16.2" x14ac:dyDescent="0.3">
      <c r="A26" s="34">
        <v>15</v>
      </c>
      <c r="B26" s="182"/>
      <c r="C26" s="183"/>
      <c r="D26" s="184"/>
      <c r="E26" s="185"/>
      <c r="F26" s="185"/>
    </row>
    <row r="27" spans="1:6" ht="16.2" x14ac:dyDescent="0.3">
      <c r="A27" s="34">
        <v>16</v>
      </c>
      <c r="B27" s="182"/>
      <c r="C27" s="183"/>
      <c r="D27" s="184"/>
      <c r="E27" s="185"/>
      <c r="F27" s="185"/>
    </row>
    <row r="28" spans="1:6" ht="16.2" x14ac:dyDescent="0.3">
      <c r="A28" s="34">
        <v>17</v>
      </c>
      <c r="B28" s="182"/>
      <c r="C28" s="183"/>
      <c r="D28" s="184"/>
      <c r="E28" s="185"/>
      <c r="F28" s="185"/>
    </row>
  </sheetData>
  <mergeCells count="43">
    <mergeCell ref="C12:D12"/>
    <mergeCell ref="E12:F12"/>
    <mergeCell ref="A2:F2"/>
    <mergeCell ref="A3:F3"/>
    <mergeCell ref="A4:F4"/>
    <mergeCell ref="A6:F6"/>
    <mergeCell ref="C8:D8"/>
    <mergeCell ref="E8:F8"/>
    <mergeCell ref="A9:F9"/>
    <mergeCell ref="C10:D10"/>
    <mergeCell ref="E10:F10"/>
    <mergeCell ref="C11:D11"/>
    <mergeCell ref="E11:F11"/>
    <mergeCell ref="C19:D19"/>
    <mergeCell ref="E19:F19"/>
    <mergeCell ref="C13:D13"/>
    <mergeCell ref="E13:F13"/>
    <mergeCell ref="C14:D14"/>
    <mergeCell ref="E14:F14"/>
    <mergeCell ref="C15:D15"/>
    <mergeCell ref="E15:F15"/>
    <mergeCell ref="C16:D16"/>
    <mergeCell ref="E16:F16"/>
    <mergeCell ref="A17:F17"/>
    <mergeCell ref="C18:D18"/>
    <mergeCell ref="E18:F18"/>
    <mergeCell ref="C20:D20"/>
    <mergeCell ref="E20:F20"/>
    <mergeCell ref="C21:D21"/>
    <mergeCell ref="E21:F21"/>
    <mergeCell ref="C22:D22"/>
    <mergeCell ref="E22:F22"/>
    <mergeCell ref="B27:D27"/>
    <mergeCell ref="E27:F27"/>
    <mergeCell ref="B28:D28"/>
    <mergeCell ref="E28:F28"/>
    <mergeCell ref="A23:F23"/>
    <mergeCell ref="B24:D24"/>
    <mergeCell ref="E24:F24"/>
    <mergeCell ref="B25:D25"/>
    <mergeCell ref="E25:F25"/>
    <mergeCell ref="B26:D26"/>
    <mergeCell ref="E26:F26"/>
  </mergeCells>
  <pageMargins left="0.70866141732283472" right="0.70866141732283472" top="0.74803149606299213" bottom="0.74803149606299213" header="0.31496062992125984" footer="0.31496062992125984"/>
  <pageSetup paperSize="9" scale="75" orientation="portrait"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2BE078B445EC48923ED0586699B866" ma:contentTypeVersion="20" ma:contentTypeDescription="Create a new document." ma:contentTypeScope="" ma:versionID="200ec2786ff104bac379fbb3498743ad">
  <xsd:schema xmlns:xsd="http://www.w3.org/2001/XMLSchema" xmlns:xs="http://www.w3.org/2001/XMLSchema" xmlns:p="http://schemas.microsoft.com/office/2006/metadata/properties" xmlns:ns2="63dd87bf-06c6-471d-b214-c6e4de5be3a9" xmlns:ns3="b18c6d94-c21f-44d1-b84c-f61aa273d5a3" targetNamespace="http://schemas.microsoft.com/office/2006/metadata/properties" ma:root="true" ma:fieldsID="723b5b585216027658a8a341ca4fc158" ns2:_="" ns3:_="">
    <xsd:import namespace="63dd87bf-06c6-471d-b214-c6e4de5be3a9"/>
    <xsd:import namespace="b18c6d94-c21f-44d1-b84c-f61aa273d5a3"/>
    <xsd:element name="properties">
      <xsd:complexType>
        <xsd:sequence>
          <xsd:element name="documentManagement">
            <xsd:complexType>
              <xsd:all>
                <xsd:element ref="ns2:GML_x005f_x0020_Project_x005f_x0020_ID" minOccurs="0"/>
                <xsd:element ref="ns2:GML_x005f_x0020_Project_x005f_x0020_Name" minOccurs="0"/>
                <xsd:element ref="ns2:GML_x005f_x0020_Customer" minOccurs="0"/>
                <xsd:element ref="ns2:GML_x005f_x0020_Project_x005f_x0020_Suburbs" minOccurs="0"/>
                <xsd:element ref="ns2:GML_x005f_x0020_Start_x005f_x0020_Year" minOccurs="0"/>
                <xsd:element ref="ns2:GML_x005f_x0020_Legacy_x005f_x0020_File_x005f_x0020_Path" minOccurs="0"/>
                <xsd:element ref="ns2:GML_x005f_x0020_Services" minOccurs="0"/>
                <xsd:element ref="ns3:MediaServiceMetadata" minOccurs="0"/>
                <xsd:element ref="ns3:MediaServiceFastMetadata" minOccurs="0"/>
                <xsd:element ref="ns3:MediaServiceObjectDetectorVersions" minOccurs="0"/>
                <xsd:element ref="ns3:MediaServiceSearchPropertie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dd87bf-06c6-471d-b214-c6e4de5be3a9" elementFormDefault="qualified">
    <xsd:import namespace="http://schemas.microsoft.com/office/2006/documentManagement/types"/>
    <xsd:import namespace="http://schemas.microsoft.com/office/infopath/2007/PartnerControls"/>
    <xsd:element name="GML_x005f_x0020_Project_x005f_x0020_ID" ma:index="8" nillable="true" ma:displayName="GML Project ID" ma:default="3345" ma:internalName="GML_x0020_Project_x0020_ID">
      <xsd:simpleType>
        <xsd:restriction base="dms:Text">
          <xsd:maxLength value="255"/>
        </xsd:restriction>
      </xsd:simpleType>
    </xsd:element>
    <xsd:element name="GML_x005f_x0020_Project_x005f_x0020_Name" ma:index="9" nillable="true" ma:displayName="GML Project Name" ma:default="Buchan Caves Reserve HAdv &amp; HIA" ma:internalName="GML_x0020_Project_x0020_Name">
      <xsd:simpleType>
        <xsd:restriction base="dms:Text">
          <xsd:maxLength value="255"/>
        </xsd:restriction>
      </xsd:simpleType>
    </xsd:element>
    <xsd:element name="GML_x005f_x0020_Customer" ma:index="10" nillable="true" ma:displayName="GML Customer" ma:default="Parks Victoria" ma:internalName="GML_x0020_Customer">
      <xsd:simpleType>
        <xsd:restriction base="dms:Text">
          <xsd:maxLength value="255"/>
        </xsd:restriction>
      </xsd:simpleType>
    </xsd:element>
    <xsd:element name="GML_x005f_x0020_Project_x005f_x0020_Suburbs" ma:index="11" nillable="true" ma:displayName="GML Project Suburbs" ma:default="Buchan" ma:internalName="GML_x0020_Project_x0020_Suburbs">
      <xsd:simpleType>
        <xsd:restriction base="dms:Text">
          <xsd:maxLength value="255"/>
        </xsd:restriction>
      </xsd:simpleType>
    </xsd:element>
    <xsd:element name="GML_x005f_x0020_Start_x005f_x0020_Year" ma:index="12" nillable="true" ma:displayName="GML Start Year" ma:default="2023" ma:internalName="GML_x0020_Start_x0020_Year">
      <xsd:simpleType>
        <xsd:restriction base="dms:Text">
          <xsd:maxLength value="255"/>
        </xsd:restriction>
      </xsd:simpleType>
    </xsd:element>
    <xsd:element name="GML_x005f_x0020_Legacy_x005f_x0020_File_x005f_x0020_Path" ma:index="13" nillable="true" ma:displayName="GML Legacy File Path" ma:internalName="GML_x0020_Legacy_x0020_File_x0020_Path">
      <xsd:simpleType>
        <xsd:restriction base="dms:Text"/>
      </xsd:simpleType>
    </xsd:element>
    <xsd:element name="GML_x005f_x0020_Services" ma:index="14" nillable="true" ma:displayName="GML Services" ma:default="Heritage Advice, Heritage Impact Assessment" ma:internalName="GML_x0020_Services">
      <xsd:simpleType>
        <xsd:restriction base="dms:Text">
          <xsd:maxLength value="255"/>
        </xsd:restriction>
      </xsd:simpleType>
    </xsd:element>
    <xsd:element name="TaxCatchAll" ma:index="21" nillable="true" ma:displayName="Taxonomy Catch All Column" ma:hidden="true" ma:list="{b16b8159-6cb1-4e40-a955-60f637f5d3f4}" ma:internalName="TaxCatchAll" ma:showField="CatchAllData" ma:web="63dd87bf-06c6-471d-b214-c6e4de5be3a9">
      <xsd:complexType>
        <xsd:complexContent>
          <xsd:extension base="dms:MultiChoiceLookup">
            <xsd:sequence>
              <xsd:element name="Value" type="dms:Lookup" maxOccurs="unbounded" minOccurs="0" nillable="true"/>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8c6d94-c21f-44d1-b84c-f61aa273d5a3"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0353ab0-b13c-4c87-96b2-608ea632ef21"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DateTaken" ma:index="25"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3dd87bf-06c6-471d-b214-c6e4de5be3a9" xsi:nil="true"/>
    <lcf76f155ced4ddcb4097134ff3c332f xmlns="b18c6d94-c21f-44d1-b84c-f61aa273d5a3">
      <Terms xmlns="http://schemas.microsoft.com/office/infopath/2007/PartnerControls"/>
    </lcf76f155ced4ddcb4097134ff3c332f>
    <GML_x005f_x0020_Customer xmlns="63dd87bf-06c6-471d-b214-c6e4de5be3a9">Parks Victoria</GML_x005f_x0020_Customer>
    <GML_x005f_x0020_Project_x005f_x0020_Suburbs xmlns="63dd87bf-06c6-471d-b214-c6e4de5be3a9">Buchan</GML_x005f_x0020_Project_x005f_x0020_Suburbs>
    <GML_x005f_x0020_Legacy_x005f_x0020_File_x005f_x0020_Path xmlns="63dd87bf-06c6-471d-b214-c6e4de5be3a9" xsi:nil="true"/>
    <GML_x005f_x0020_Project_x005f_x0020_ID xmlns="63dd87bf-06c6-471d-b214-c6e4de5be3a9">3345</GML_x005f_x0020_Project_x005f_x0020_ID>
    <GML_x005f_x0020_Project_x005f_x0020_Name xmlns="63dd87bf-06c6-471d-b214-c6e4de5be3a9">Buchan Caves Reserve HAdv &amp; HIA</GML_x005f_x0020_Project_x005f_x0020_Name>
    <GML_x005f_x0020_Services xmlns="63dd87bf-06c6-471d-b214-c6e4de5be3a9">Heritage Advice, Heritage Impact Assessment</GML_x005f_x0020_Services>
    <GML_x005f_x0020_Start_x005f_x0020_Year xmlns="63dd87bf-06c6-471d-b214-c6e4de5be3a9">2023</GML_x005f_x0020_Start_x005f_x0020_Year>
  </documentManagement>
</p:properties>
</file>

<file path=customXml/itemProps1.xml><?xml version="1.0" encoding="utf-8"?>
<ds:datastoreItem xmlns:ds="http://schemas.openxmlformats.org/officeDocument/2006/customXml" ds:itemID="{60954D80-EC47-4802-90B8-298A2D11E609}"/>
</file>

<file path=customXml/itemProps2.xml><?xml version="1.0" encoding="utf-8"?>
<ds:datastoreItem xmlns:ds="http://schemas.openxmlformats.org/officeDocument/2006/customXml" ds:itemID="{8BAFFAEC-92CB-4C85-BC11-974C2F97A368}"/>
</file>

<file path=customXml/itemProps3.xml><?xml version="1.0" encoding="utf-8"?>
<ds:datastoreItem xmlns:ds="http://schemas.openxmlformats.org/officeDocument/2006/customXml" ds:itemID="{5D461938-2984-42B8-BC09-80479BB3DA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Disclaimer and Notes</vt:lpstr>
      <vt:lpstr>Schedule A</vt:lpstr>
      <vt:lpstr>Schedule B1</vt:lpstr>
      <vt:lpstr>Schedule B2</vt:lpstr>
      <vt:lpstr>Schedule B3</vt:lpstr>
      <vt:lpstr>Schedule C</vt:lpstr>
      <vt:lpstr>Schedule D</vt:lpstr>
      <vt:lpstr>'Schedule B2'!Print_Titles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 Supplitt</dc:creator>
  <cp:lastModifiedBy>Robert Supplitt</cp:lastModifiedBy>
  <cp:lastPrinted>2024-03-22T04:40:46Z</cp:lastPrinted>
  <dcterms:created xsi:type="dcterms:W3CDTF">2015-06-05T18:17:20Z</dcterms:created>
  <dcterms:modified xsi:type="dcterms:W3CDTF">2024-03-22T04:40:55Z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0x010100E52BE078B445EC48923ED0586699B866</vt:lpwstr>
  </property>
  <property fmtid="{D5CDD505-2E9C-101B-9397-08002B2CF9AE}" pid="3" name="MediaServiceImageTags">
    <vt:lpwstr/>
  </property>
</Properties>
</file>